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0" yWindow="-120" windowWidth="20730" windowHeight="11760" tabRatio="794" activeTab="7"/>
  </bookViews>
  <sheets>
    <sheet name="PTDL" sheetId="62" r:id="rId1"/>
    <sheet name="DOCT" sheetId="55" r:id="rId2"/>
    <sheet name="Danh sach" sheetId="48" r:id="rId3"/>
    <sheet name="B01" sheetId="2" r:id="rId4"/>
    <sheet name="B02" sheetId="1" r:id="rId5"/>
    <sheet name="B03" sheetId="28" r:id="rId6"/>
    <sheet name="B04" sheetId="27" r:id="rId7"/>
    <sheet name="B05" sheetId="8" r:id="rId8"/>
    <sheet name="B06" sheetId="7" r:id="rId9"/>
    <sheet name="B07" sheetId="36" r:id="rId10"/>
    <sheet name="B08" sheetId="35" r:id="rId11"/>
    <sheet name="B09" sheetId="51" r:id="rId12"/>
    <sheet name="B10" sheetId="50" r:id="rId13"/>
    <sheet name="B11" sheetId="10" r:id="rId14"/>
    <sheet name="B12" sheetId="9" r:id="rId15"/>
    <sheet name="B13" sheetId="12" r:id="rId16"/>
    <sheet name="B14" sheetId="11" r:id="rId17"/>
    <sheet name="B15" sheetId="13" r:id="rId18"/>
    <sheet name="B16" sheetId="14" r:id="rId19"/>
    <sheet name="B17" sheetId="16" r:id="rId20"/>
    <sheet name="B18" sheetId="15" r:id="rId21"/>
    <sheet name="B19" sheetId="18" r:id="rId22"/>
    <sheet name="B20" sheetId="17" r:id="rId23"/>
    <sheet name="B21" sheetId="20" r:id="rId24"/>
    <sheet name="B22" sheetId="19" r:id="rId25"/>
    <sheet name="B23" sheetId="60" r:id="rId26"/>
    <sheet name="B24" sheetId="21" r:id="rId27"/>
    <sheet name="B25" sheetId="32" r:id="rId28"/>
    <sheet name="B26" sheetId="23" r:id="rId29"/>
    <sheet name="B27" sheetId="49" r:id="rId30"/>
    <sheet name="B28" sheetId="58" r:id="rId31"/>
    <sheet name="B29" sheetId="40" r:id="rId32"/>
    <sheet name="B30" sheetId="33" r:id="rId33"/>
  </sheets>
  <definedNames>
    <definedName name="_xlnm._FilterDatabase" localSheetId="2" hidden="1">'Danh sach'!$A$2:$E$2</definedName>
    <definedName name="_xlnm.Print_Area" localSheetId="3">'B01'!$A$1:$AB$22</definedName>
    <definedName name="_xlnm.Print_Area" localSheetId="4">'B02'!$A$1:$AA$32</definedName>
    <definedName name="_xlnm.Print_Area" localSheetId="5">'B03'!$A$1:$U$20</definedName>
    <definedName name="_xlnm.Print_Area" localSheetId="6">'B04'!$A$1:$W$31</definedName>
    <definedName name="_xlnm.Print_Area" localSheetId="7">'B05'!$A$1:$AA$19</definedName>
    <definedName name="_xlnm.Print_Area" localSheetId="8">'B06'!$A$1:$Y$33</definedName>
    <definedName name="_xlnm.Print_Area" localSheetId="9">'B07'!$A$1:$S$25</definedName>
    <definedName name="_xlnm.Print_Area" localSheetId="10">'B08'!$A$1:$AD$40</definedName>
    <definedName name="_xlnm.Print_Area" localSheetId="11">'B09'!$A$1:$U$26</definedName>
    <definedName name="_xlnm.Print_Area" localSheetId="12">'B10'!$A$1:$Z$36</definedName>
    <definedName name="_xlnm.Print_Area" localSheetId="13">'B11'!$A$1:$X$26</definedName>
    <definedName name="_xlnm.Print_Area" localSheetId="14">'B12'!$A$1:$V$34</definedName>
    <definedName name="_xlnm.Print_Area" localSheetId="15">'B13'!$A$1:$R$21</definedName>
    <definedName name="_xlnm.Print_Area" localSheetId="16">'B14'!$A$1:$T$31</definedName>
    <definedName name="_xlnm.Print_Area" localSheetId="17">'B15'!$A$1:$R$21</definedName>
    <definedName name="_xlnm.Print_Area" localSheetId="18">'B16'!$A$1:$AA$19</definedName>
    <definedName name="_xlnm.Print_Area" localSheetId="19">'B17'!$A$1:$S$19</definedName>
    <definedName name="_xlnm.Print_Area" localSheetId="20">'B18'!$A$1:$S$33</definedName>
    <definedName name="_xlnm.Print_Area" localSheetId="21">'B19'!$A$1:$Q$23</definedName>
    <definedName name="_xlnm.Print_Area" localSheetId="22">'B20'!$A$1:$AA$36</definedName>
    <definedName name="_xlnm.Print_Area" localSheetId="23">'B21'!$A$1:$U$23</definedName>
    <definedName name="_xlnm.Print_Area" localSheetId="24">'B22'!$A$1:$X$36</definedName>
    <definedName name="_xlnm.Print_Area" localSheetId="25">'B23'!$A$1:$S$23</definedName>
    <definedName name="_xlnm.Print_Area" localSheetId="26">'B24'!$A$1:$S$29</definedName>
    <definedName name="_xlnm.Print_Area" localSheetId="27">'B25'!$A$1:$AF$25</definedName>
    <definedName name="_xlnm.Print_Area" localSheetId="28">'B26'!$A$1:$AB$20</definedName>
    <definedName name="_xlnm.Print_Area" localSheetId="29">'B27'!$A$1:$R$44</definedName>
    <definedName name="_xlnm.Print_Area" localSheetId="30">'B28'!$A$1:$AC$10</definedName>
    <definedName name="_xlnm.Print_Area" localSheetId="31">'B29'!$A$1:$AL$40</definedName>
    <definedName name="_xlnm.Print_Area" localSheetId="32">'B30'!$A$1:$AM$14</definedName>
    <definedName name="_xlnm.Print_Area" localSheetId="2">'Danh sach'!$A$1:$E$32</definedName>
    <definedName name="_xlnm.Print_Area" localSheetId="1">DOCT!$A$1:$K$216</definedName>
    <definedName name="_xlnm.Print_Titles" localSheetId="2">'Danh sach'!$2:$2</definedName>
    <definedName name="_xlnm.Print_Titles" localSheetId="1">DOCT!$3:$6</definedName>
    <definedName name="_xlnm.Print_Titles" localSheetId="0">PTDL!$1:$1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12" l="1"/>
  <c r="U31" i="11"/>
  <c r="S32" i="11" l="1"/>
  <c r="V32" i="27" l="1"/>
  <c r="C8" i="50"/>
  <c r="C35" i="50"/>
  <c r="C29" i="50"/>
  <c r="C30" i="50"/>
  <c r="C31" i="50"/>
  <c r="C32" i="50"/>
  <c r="C33" i="50"/>
  <c r="C34" i="50"/>
  <c r="C28" i="50"/>
  <c r="C21" i="50"/>
  <c r="C22" i="50"/>
  <c r="C23" i="50"/>
  <c r="C24" i="50"/>
  <c r="C25" i="50"/>
  <c r="C26" i="50"/>
  <c r="C20" i="50"/>
  <c r="C14" i="50"/>
  <c r="C15" i="50"/>
  <c r="C16" i="50"/>
  <c r="C17" i="50"/>
  <c r="C18" i="50"/>
  <c r="C13" i="50"/>
  <c r="C1131" i="62"/>
  <c r="C1130" i="62"/>
  <c r="E103" i="55"/>
  <c r="F103" i="55"/>
  <c r="G103" i="55"/>
  <c r="D103" i="55"/>
  <c r="C591" i="62"/>
  <c r="C592" i="62"/>
  <c r="C37" i="11"/>
  <c r="C36" i="11"/>
  <c r="C31" i="11"/>
  <c r="C550" i="62"/>
  <c r="E97" i="55"/>
  <c r="F97" i="55"/>
  <c r="G97" i="55"/>
  <c r="D97" i="55"/>
  <c r="C26" i="12"/>
  <c r="C25" i="12"/>
  <c r="C36" i="27"/>
  <c r="C37" i="27"/>
  <c r="C21" i="12"/>
  <c r="C171" i="62"/>
  <c r="E33" i="55"/>
  <c r="F33" i="55"/>
  <c r="G33" i="55"/>
  <c r="H33" i="55"/>
  <c r="I33" i="55"/>
  <c r="J33" i="55"/>
  <c r="D33" i="55"/>
  <c r="E27" i="55"/>
  <c r="F27" i="55"/>
  <c r="G27" i="55"/>
  <c r="D27" i="55"/>
  <c r="C31" i="7"/>
  <c r="C23" i="28"/>
  <c r="C24" i="28"/>
  <c r="C25" i="28"/>
  <c r="C26" i="28"/>
  <c r="W8" i="28"/>
  <c r="W9" i="28"/>
  <c r="W10" i="28"/>
  <c r="W11" i="28"/>
  <c r="W12" i="28"/>
  <c r="W13" i="28"/>
  <c r="W14" i="28"/>
  <c r="W15" i="28"/>
  <c r="W16" i="28"/>
  <c r="AC8" i="2"/>
  <c r="AC9" i="2"/>
  <c r="AC10" i="2"/>
  <c r="AC11" i="2"/>
  <c r="AC12" i="2"/>
  <c r="AC13" i="2"/>
  <c r="AC14" i="2"/>
  <c r="AC15" i="2"/>
  <c r="AC16" i="2"/>
  <c r="AC7" i="2"/>
  <c r="G216" i="55"/>
  <c r="F216" i="55"/>
  <c r="E216" i="55"/>
  <c r="D216" i="55"/>
  <c r="G196" i="55"/>
  <c r="F196" i="55"/>
  <c r="E196" i="55"/>
  <c r="D196" i="55"/>
  <c r="G193" i="55"/>
  <c r="F193" i="55"/>
  <c r="E193" i="55"/>
  <c r="D193" i="55"/>
  <c r="C1039" i="62"/>
  <c r="C1038" i="62"/>
  <c r="C1037" i="62"/>
  <c r="C1036" i="62"/>
  <c r="C1034" i="62"/>
  <c r="C1033" i="62"/>
  <c r="C1032" i="62"/>
  <c r="C1031" i="62"/>
  <c r="C1030" i="62"/>
  <c r="C1028" i="62"/>
  <c r="C825" i="62"/>
  <c r="C824" i="62"/>
  <c r="C612" i="62"/>
  <c r="C611" i="62"/>
  <c r="C189" i="62"/>
  <c r="C188" i="62"/>
  <c r="C144" i="62"/>
  <c r="C21" i="62"/>
  <c r="C20" i="62"/>
  <c r="U10" i="58"/>
  <c r="C1145" i="62" s="1"/>
  <c r="V10" i="58"/>
  <c r="C1146" i="62" s="1"/>
  <c r="W10" i="58"/>
  <c r="C1147" i="62" s="1"/>
  <c r="X10" i="58"/>
  <c r="C1148" i="62" s="1"/>
  <c r="Y10" i="58"/>
  <c r="C1149" i="62" s="1"/>
  <c r="Z10" i="58"/>
  <c r="C1150" i="62" s="1"/>
  <c r="AA10" i="58"/>
  <c r="C1151" i="62" s="1"/>
  <c r="AB10" i="58"/>
  <c r="C1152" i="62" s="1"/>
  <c r="AC10" i="58"/>
  <c r="C1153" i="62" s="1"/>
  <c r="AC9" i="23"/>
  <c r="AC10" i="23"/>
  <c r="AC11" i="23"/>
  <c r="AC12" i="23"/>
  <c r="AC13" i="23"/>
  <c r="AC14" i="23"/>
  <c r="AC15" i="23"/>
  <c r="AC8" i="23"/>
  <c r="C97" i="55" l="1"/>
  <c r="C103" i="55"/>
  <c r="C33" i="55"/>
  <c r="C27" i="55"/>
  <c r="AD9" i="23"/>
  <c r="AD10" i="23"/>
  <c r="AD11" i="23"/>
  <c r="AD12" i="23"/>
  <c r="AD13" i="23"/>
  <c r="AD14" i="23"/>
  <c r="AD15" i="23"/>
  <c r="AD8" i="23"/>
  <c r="C15" i="23"/>
  <c r="C14" i="23"/>
  <c r="C13" i="23"/>
  <c r="C12" i="23"/>
  <c r="C11" i="23"/>
  <c r="C10" i="23"/>
  <c r="C9" i="23"/>
  <c r="G8" i="23"/>
  <c r="C20" i="23" s="1"/>
  <c r="F8" i="23"/>
  <c r="C19" i="23" s="1"/>
  <c r="E8" i="23"/>
  <c r="C18" i="23" s="1"/>
  <c r="D8" i="23"/>
  <c r="C17" i="23" s="1"/>
  <c r="H9" i="23"/>
  <c r="C1041" i="62" s="1"/>
  <c r="V8" i="11"/>
  <c r="V9" i="11"/>
  <c r="V10" i="11"/>
  <c r="V11" i="11"/>
  <c r="V12" i="11"/>
  <c r="V13" i="11"/>
  <c r="V14" i="11"/>
  <c r="V15" i="11"/>
  <c r="V16" i="11"/>
  <c r="V17" i="11"/>
  <c r="V18" i="11"/>
  <c r="V19" i="11"/>
  <c r="V20" i="11"/>
  <c r="V21" i="11"/>
  <c r="V22" i="11"/>
  <c r="V23" i="11"/>
  <c r="V24" i="11"/>
  <c r="V25" i="11"/>
  <c r="V26" i="11"/>
  <c r="V7" i="11"/>
  <c r="S19" i="11"/>
  <c r="S12" i="11"/>
  <c r="S7" i="11"/>
  <c r="T8" i="12"/>
  <c r="T9" i="12"/>
  <c r="T10" i="12"/>
  <c r="T11" i="12"/>
  <c r="T12" i="12"/>
  <c r="T13" i="12"/>
  <c r="T14" i="12"/>
  <c r="T15" i="12"/>
  <c r="T16" i="12"/>
  <c r="T7" i="12"/>
  <c r="Q7" i="12"/>
  <c r="O7" i="12"/>
  <c r="P7" i="12"/>
  <c r="Y8" i="27"/>
  <c r="Y9" i="27"/>
  <c r="Y10" i="27"/>
  <c r="Y11" i="27"/>
  <c r="Y12" i="27"/>
  <c r="Y13" i="27"/>
  <c r="Y14" i="27"/>
  <c r="Y15" i="27"/>
  <c r="Y16" i="27"/>
  <c r="Y17" i="27"/>
  <c r="Y18" i="27"/>
  <c r="Y19" i="27"/>
  <c r="Y20" i="27"/>
  <c r="Y21" i="27"/>
  <c r="Y22" i="27"/>
  <c r="Y23" i="27"/>
  <c r="Y24" i="27"/>
  <c r="Y25" i="27"/>
  <c r="Y26" i="27"/>
  <c r="Y7" i="27"/>
  <c r="C126" i="62"/>
  <c r="Z38" i="17"/>
  <c r="Z26" i="17"/>
  <c r="Z18" i="17"/>
  <c r="Z12" i="17"/>
  <c r="Z7" i="17"/>
  <c r="T9" i="13"/>
  <c r="T10" i="13"/>
  <c r="T11" i="13"/>
  <c r="T12" i="13"/>
  <c r="T13" i="13"/>
  <c r="T14" i="13"/>
  <c r="T15" i="13"/>
  <c r="T16" i="13"/>
  <c r="AC27" i="35"/>
  <c r="AC19" i="35"/>
  <c r="AC12" i="35"/>
  <c r="AC7" i="35"/>
  <c r="C352" i="62" s="1"/>
  <c r="AB7" i="8"/>
  <c r="AB8" i="8"/>
  <c r="AB9" i="8"/>
  <c r="AB10" i="8"/>
  <c r="AB11" i="8"/>
  <c r="AB12" i="8"/>
  <c r="AB13" i="8"/>
  <c r="AB14" i="8"/>
  <c r="AB15" i="8"/>
  <c r="AB6" i="8"/>
  <c r="P6" i="8"/>
  <c r="Q32" i="27"/>
  <c r="O26" i="2"/>
  <c r="O25" i="2"/>
  <c r="O24" i="2"/>
  <c r="C107" i="62"/>
  <c r="O17" i="2"/>
  <c r="O7" i="2"/>
  <c r="S9" i="13"/>
  <c r="S10" i="13"/>
  <c r="S11" i="13"/>
  <c r="S12" i="13"/>
  <c r="S13" i="13"/>
  <c r="S14" i="13"/>
  <c r="S15" i="13"/>
  <c r="S16" i="13"/>
  <c r="G107" i="55"/>
  <c r="F107" i="55"/>
  <c r="E107" i="55"/>
  <c r="D107" i="55"/>
  <c r="G106" i="55"/>
  <c r="F106" i="55"/>
  <c r="E106" i="55"/>
  <c r="D106" i="55"/>
  <c r="I17" i="13"/>
  <c r="I8" i="13"/>
  <c r="S8" i="13" s="1"/>
  <c r="H17" i="13"/>
  <c r="H8" i="13"/>
  <c r="C964" i="62"/>
  <c r="C961" i="62"/>
  <c r="C962" i="62"/>
  <c r="C963" i="62"/>
  <c r="C960" i="62"/>
  <c r="C928" i="62"/>
  <c r="C929" i="62"/>
  <c r="C930" i="62"/>
  <c r="C931" i="62"/>
  <c r="C932" i="62"/>
  <c r="C927" i="62"/>
  <c r="C896" i="62"/>
  <c r="C66" i="62"/>
  <c r="C24" i="9"/>
  <c r="AC37" i="40"/>
  <c r="AD37" i="40"/>
  <c r="AD30" i="40"/>
  <c r="AD23" i="40"/>
  <c r="AD16" i="40"/>
  <c r="AD9" i="40"/>
  <c r="C1187" i="62" s="1"/>
  <c r="AB37" i="40"/>
  <c r="AC9" i="40"/>
  <c r="C1186" i="62" s="1"/>
  <c r="AB9" i="40"/>
  <c r="AC16" i="40"/>
  <c r="AB16" i="40"/>
  <c r="AB23" i="40"/>
  <c r="AC23" i="40"/>
  <c r="AC30" i="40"/>
  <c r="C881" i="62"/>
  <c r="C716" i="62"/>
  <c r="C1185" i="62"/>
  <c r="G9" i="40"/>
  <c r="F9" i="40"/>
  <c r="E9" i="40"/>
  <c r="D9" i="40"/>
  <c r="AL9" i="40"/>
  <c r="AK9" i="40"/>
  <c r="AJ9" i="40"/>
  <c r="AI9" i="40"/>
  <c r="AH9" i="40"/>
  <c r="AG9" i="40"/>
  <c r="AF9" i="40"/>
  <c r="AE9" i="40"/>
  <c r="C1026" i="62"/>
  <c r="C1025" i="62"/>
  <c r="C1024" i="62"/>
  <c r="C1023" i="62"/>
  <c r="C1022" i="62"/>
  <c r="C1020" i="62"/>
  <c r="C1019" i="62"/>
  <c r="C1018" i="62"/>
  <c r="C1016" i="62"/>
  <c r="C1015" i="62"/>
  <c r="C1014" i="62"/>
  <c r="C1012" i="62"/>
  <c r="C1011" i="62"/>
  <c r="C1010" i="62"/>
  <c r="C1009" i="62"/>
  <c r="C1007" i="62"/>
  <c r="C1006" i="62"/>
  <c r="C1005" i="62"/>
  <c r="C1004" i="62"/>
  <c r="C993" i="62"/>
  <c r="C994" i="62"/>
  <c r="C995" i="62"/>
  <c r="C996" i="62"/>
  <c r="C997" i="62"/>
  <c r="C998" i="62"/>
  <c r="C999" i="62"/>
  <c r="C1000" i="62"/>
  <c r="C1001" i="62"/>
  <c r="C1002" i="62"/>
  <c r="C992" i="62"/>
  <c r="C990" i="62"/>
  <c r="C989" i="62"/>
  <c r="C988" i="62"/>
  <c r="C987" i="62"/>
  <c r="C986" i="62"/>
  <c r="C985" i="62"/>
  <c r="C983" i="62"/>
  <c r="C982" i="62"/>
  <c r="C981" i="62"/>
  <c r="C980" i="62"/>
  <c r="C978" i="62"/>
  <c r="C975" i="62"/>
  <c r="C936" i="62"/>
  <c r="C935" i="62"/>
  <c r="C934" i="62"/>
  <c r="C937" i="62"/>
  <c r="C939" i="62"/>
  <c r="C974" i="62"/>
  <c r="C973" i="62"/>
  <c r="C967" i="62"/>
  <c r="C968" i="62"/>
  <c r="C969" i="62"/>
  <c r="C970" i="62"/>
  <c r="C971" i="62"/>
  <c r="C966" i="62"/>
  <c r="C951" i="62"/>
  <c r="C952" i="62"/>
  <c r="C953" i="62"/>
  <c r="C954" i="62"/>
  <c r="C955" i="62"/>
  <c r="C956" i="62"/>
  <c r="C957" i="62"/>
  <c r="C958" i="62"/>
  <c r="C950" i="62"/>
  <c r="C948" i="62"/>
  <c r="C947" i="62"/>
  <c r="C946" i="62"/>
  <c r="C944" i="62"/>
  <c r="C943" i="62"/>
  <c r="C942" i="62"/>
  <c r="C941" i="62"/>
  <c r="C919" i="62"/>
  <c r="C920" i="62"/>
  <c r="C921" i="62"/>
  <c r="C922" i="62"/>
  <c r="C923" i="62"/>
  <c r="C924" i="62"/>
  <c r="C925" i="62"/>
  <c r="C918" i="62"/>
  <c r="C916" i="62"/>
  <c r="C915" i="62"/>
  <c r="C914" i="62"/>
  <c r="C912" i="62"/>
  <c r="C911" i="62"/>
  <c r="C910" i="62"/>
  <c r="C909" i="62"/>
  <c r="C907" i="62"/>
  <c r="C904" i="62"/>
  <c r="C903" i="62"/>
  <c r="C902" i="62"/>
  <c r="C901" i="62"/>
  <c r="C900" i="62"/>
  <c r="C899" i="62"/>
  <c r="C898" i="62"/>
  <c r="C890" i="62"/>
  <c r="C891" i="62"/>
  <c r="C892" i="62"/>
  <c r="C893" i="62"/>
  <c r="C894" i="62"/>
  <c r="C895" i="62"/>
  <c r="C889" i="62"/>
  <c r="C883" i="62"/>
  <c r="C884" i="62"/>
  <c r="C885" i="62"/>
  <c r="C886" i="62"/>
  <c r="C887" i="62"/>
  <c r="C882" i="62"/>
  <c r="C878" i="62"/>
  <c r="C879" i="62"/>
  <c r="C880" i="62"/>
  <c r="C877" i="62"/>
  <c r="C875" i="62"/>
  <c r="C874" i="62"/>
  <c r="C873" i="62"/>
  <c r="C872" i="62"/>
  <c r="C871" i="62"/>
  <c r="C870" i="62"/>
  <c r="C869" i="62"/>
  <c r="C868" i="62"/>
  <c r="C867" i="62"/>
  <c r="C866" i="62"/>
  <c r="C864" i="62"/>
  <c r="C863" i="62"/>
  <c r="C862" i="62"/>
  <c r="C861" i="62"/>
  <c r="C859" i="62"/>
  <c r="C857" i="62"/>
  <c r="C856" i="62"/>
  <c r="C855" i="62"/>
  <c r="C854" i="62"/>
  <c r="C853" i="62"/>
  <c r="C852" i="62"/>
  <c r="C851" i="62"/>
  <c r="C849" i="62"/>
  <c r="C844" i="62"/>
  <c r="C845" i="62"/>
  <c r="C846" i="62"/>
  <c r="C847" i="62"/>
  <c r="C848" i="62"/>
  <c r="C843" i="62"/>
  <c r="C841" i="62"/>
  <c r="C840" i="62"/>
  <c r="C839" i="62"/>
  <c r="C838" i="62"/>
  <c r="C837" i="62"/>
  <c r="C836" i="62"/>
  <c r="C835" i="62"/>
  <c r="C833" i="62"/>
  <c r="C832" i="62"/>
  <c r="C831" i="62"/>
  <c r="C830" i="62"/>
  <c r="C828" i="62"/>
  <c r="C769" i="62"/>
  <c r="C770" i="62"/>
  <c r="C771" i="62"/>
  <c r="C772" i="62"/>
  <c r="C768" i="62"/>
  <c r="C761" i="62"/>
  <c r="C762" i="62"/>
  <c r="C763" i="62"/>
  <c r="C764" i="62"/>
  <c r="C765" i="62"/>
  <c r="C766" i="62"/>
  <c r="C760" i="62"/>
  <c r="C758" i="62"/>
  <c r="C757" i="62"/>
  <c r="C756" i="62"/>
  <c r="C755" i="62"/>
  <c r="C754" i="62"/>
  <c r="C753" i="62"/>
  <c r="C752" i="62"/>
  <c r="C751" i="62"/>
  <c r="C750" i="62"/>
  <c r="C748" i="62"/>
  <c r="C747" i="62"/>
  <c r="C746" i="62"/>
  <c r="C744" i="62"/>
  <c r="C743" i="62"/>
  <c r="C741" i="62"/>
  <c r="C738" i="62"/>
  <c r="C737" i="62"/>
  <c r="C736" i="62"/>
  <c r="C729" i="62"/>
  <c r="C730" i="62"/>
  <c r="C731" i="62"/>
  <c r="C732" i="62"/>
  <c r="C733" i="62"/>
  <c r="C734" i="62"/>
  <c r="C728" i="62"/>
  <c r="C718" i="62"/>
  <c r="C719" i="62"/>
  <c r="C720" i="62"/>
  <c r="C721" i="62"/>
  <c r="C722" i="62"/>
  <c r="C723" i="62"/>
  <c r="C724" i="62"/>
  <c r="C725" i="62"/>
  <c r="C726" i="62"/>
  <c r="C717" i="62"/>
  <c r="C713" i="62"/>
  <c r="C714" i="62"/>
  <c r="C715" i="62"/>
  <c r="C712" i="62"/>
  <c r="C707" i="62"/>
  <c r="C706" i="62"/>
  <c r="C710" i="62"/>
  <c r="C709" i="62"/>
  <c r="C708" i="62"/>
  <c r="C705" i="62"/>
  <c r="C704" i="62"/>
  <c r="C703" i="62"/>
  <c r="C702" i="62"/>
  <c r="C700" i="62"/>
  <c r="C699" i="62"/>
  <c r="C698" i="62"/>
  <c r="C697" i="62"/>
  <c r="C695" i="62"/>
  <c r="C693" i="62"/>
  <c r="C692" i="62"/>
  <c r="C691" i="62"/>
  <c r="C689" i="62"/>
  <c r="C688" i="62"/>
  <c r="C687" i="62"/>
  <c r="C686" i="62"/>
  <c r="C685" i="62"/>
  <c r="C684" i="62"/>
  <c r="C683" i="62"/>
  <c r="C682" i="62"/>
  <c r="C681" i="62"/>
  <c r="C679" i="62"/>
  <c r="C678" i="62"/>
  <c r="C677" i="62"/>
  <c r="C676" i="62"/>
  <c r="C675" i="62"/>
  <c r="C674" i="62"/>
  <c r="C673" i="62"/>
  <c r="C672" i="62"/>
  <c r="C671" i="62"/>
  <c r="C669" i="62"/>
  <c r="C668" i="62"/>
  <c r="C667" i="62"/>
  <c r="C666" i="62"/>
  <c r="C664" i="62"/>
  <c r="C661" i="62"/>
  <c r="C660" i="62"/>
  <c r="C659" i="62"/>
  <c r="C658" i="62"/>
  <c r="C657" i="62"/>
  <c r="C656" i="62"/>
  <c r="C654" i="62"/>
  <c r="C653" i="62"/>
  <c r="C652" i="62"/>
  <c r="C651" i="62"/>
  <c r="C650" i="62"/>
  <c r="C649" i="62"/>
  <c r="C642" i="62"/>
  <c r="C643" i="62"/>
  <c r="C644" i="62"/>
  <c r="C645" i="62"/>
  <c r="C646" i="62"/>
  <c r="C647" i="62"/>
  <c r="C641" i="62"/>
  <c r="C639" i="62"/>
  <c r="C638" i="62"/>
  <c r="C636" i="62"/>
  <c r="C635" i="62"/>
  <c r="C634" i="62"/>
  <c r="C633" i="62"/>
  <c r="C631" i="62"/>
  <c r="C630" i="62"/>
  <c r="L22" i="28" l="1"/>
  <c r="AC41" i="35"/>
  <c r="C8" i="23"/>
  <c r="C16" i="23"/>
  <c r="Q33" i="27"/>
  <c r="C107" i="55"/>
  <c r="C106" i="55"/>
  <c r="C628" i="62"/>
  <c r="C627" i="62"/>
  <c r="C626" i="62"/>
  <c r="C625" i="62"/>
  <c r="C623" i="62"/>
  <c r="C588" i="62"/>
  <c r="C506" i="62"/>
  <c r="C167" i="62"/>
  <c r="C123" i="62"/>
  <c r="G215" i="55" l="1"/>
  <c r="G214" i="55"/>
  <c r="G213" i="55"/>
  <c r="G212" i="55"/>
  <c r="G211" i="55"/>
  <c r="C9" i="58"/>
  <c r="F215" i="55"/>
  <c r="E215" i="55"/>
  <c r="D215" i="55"/>
  <c r="F214" i="55"/>
  <c r="E214" i="55"/>
  <c r="F213" i="55"/>
  <c r="E213" i="55"/>
  <c r="F212" i="55"/>
  <c r="E212" i="55"/>
  <c r="F211" i="55"/>
  <c r="E211" i="55"/>
  <c r="D214" i="55"/>
  <c r="D213" i="55"/>
  <c r="D212" i="55"/>
  <c r="D211" i="55"/>
  <c r="D202" i="55"/>
  <c r="E202" i="55"/>
  <c r="F202" i="55"/>
  <c r="D203" i="55"/>
  <c r="E203" i="55"/>
  <c r="F203" i="55"/>
  <c r="D204" i="55"/>
  <c r="E204" i="55"/>
  <c r="F204" i="55"/>
  <c r="D205" i="55"/>
  <c r="E205" i="55"/>
  <c r="F205" i="55"/>
  <c r="D206" i="55"/>
  <c r="E206" i="55"/>
  <c r="F206" i="55"/>
  <c r="D207" i="55"/>
  <c r="E207" i="55"/>
  <c r="F207" i="55"/>
  <c r="E201" i="55"/>
  <c r="F201" i="55"/>
  <c r="D201" i="55"/>
  <c r="F199" i="55"/>
  <c r="E199" i="55"/>
  <c r="D199" i="55"/>
  <c r="P18" i="23"/>
  <c r="E195" i="55" s="1"/>
  <c r="P19" i="23"/>
  <c r="F195" i="55" s="1"/>
  <c r="P20" i="23"/>
  <c r="G195" i="55" s="1"/>
  <c r="P17" i="23"/>
  <c r="Q16" i="23"/>
  <c r="R16" i="23"/>
  <c r="S16" i="23"/>
  <c r="T16" i="23"/>
  <c r="U16" i="23"/>
  <c r="V16" i="23"/>
  <c r="W16" i="23"/>
  <c r="X16" i="23"/>
  <c r="G194" i="55"/>
  <c r="F194" i="55"/>
  <c r="E194" i="55"/>
  <c r="D194" i="55"/>
  <c r="G197" i="55"/>
  <c r="F197" i="55"/>
  <c r="E197" i="55"/>
  <c r="D197" i="55"/>
  <c r="Y18" i="23"/>
  <c r="Y19" i="23"/>
  <c r="Y20" i="23"/>
  <c r="Y17" i="23"/>
  <c r="G191" i="55"/>
  <c r="F191" i="55"/>
  <c r="E191" i="55"/>
  <c r="G190" i="55"/>
  <c r="F190" i="55"/>
  <c r="E190" i="55"/>
  <c r="G189" i="55"/>
  <c r="F189" i="55"/>
  <c r="E189" i="55"/>
  <c r="D191" i="55"/>
  <c r="D190" i="55"/>
  <c r="D189" i="55"/>
  <c r="G188" i="55"/>
  <c r="F188" i="55"/>
  <c r="E188" i="55"/>
  <c r="D188" i="55"/>
  <c r="G187" i="55"/>
  <c r="F187" i="55"/>
  <c r="E187" i="55"/>
  <c r="D187" i="55"/>
  <c r="G186" i="55"/>
  <c r="F186" i="55"/>
  <c r="E186" i="55"/>
  <c r="D186" i="55"/>
  <c r="G185" i="55"/>
  <c r="F185" i="55"/>
  <c r="E185" i="55"/>
  <c r="D185" i="55"/>
  <c r="AD21" i="32"/>
  <c r="AE21" i="32"/>
  <c r="AC21" i="32"/>
  <c r="D178" i="55"/>
  <c r="E178" i="55"/>
  <c r="F178" i="55"/>
  <c r="G178" i="55"/>
  <c r="D179" i="55"/>
  <c r="E179" i="55"/>
  <c r="F179" i="55"/>
  <c r="G179" i="55"/>
  <c r="D180" i="55"/>
  <c r="E180" i="55"/>
  <c r="F180" i="55"/>
  <c r="G180" i="55"/>
  <c r="D181" i="55"/>
  <c r="E181" i="55"/>
  <c r="F181" i="55"/>
  <c r="G181" i="55"/>
  <c r="D182" i="55"/>
  <c r="E182" i="55"/>
  <c r="F182" i="55"/>
  <c r="G182" i="55"/>
  <c r="E177" i="55"/>
  <c r="F177" i="55"/>
  <c r="G177" i="55"/>
  <c r="D177" i="55"/>
  <c r="D171" i="55"/>
  <c r="E171" i="55"/>
  <c r="F171" i="55"/>
  <c r="G171" i="55"/>
  <c r="D172" i="55"/>
  <c r="E172" i="55"/>
  <c r="F172" i="55"/>
  <c r="G172" i="55"/>
  <c r="D173" i="55"/>
  <c r="E173" i="55"/>
  <c r="F173" i="55"/>
  <c r="G173" i="55"/>
  <c r="D174" i="55"/>
  <c r="E174" i="55"/>
  <c r="F174" i="55"/>
  <c r="G174" i="55"/>
  <c r="D175" i="55"/>
  <c r="E175" i="55"/>
  <c r="F175" i="55"/>
  <c r="G175" i="55"/>
  <c r="E170" i="55"/>
  <c r="F170" i="55"/>
  <c r="G170" i="55"/>
  <c r="D170" i="55"/>
  <c r="D162" i="55"/>
  <c r="E162" i="55"/>
  <c r="F162" i="55"/>
  <c r="G162" i="55"/>
  <c r="D163" i="55"/>
  <c r="E163" i="55"/>
  <c r="F163" i="55"/>
  <c r="G163" i="55"/>
  <c r="D164" i="55"/>
  <c r="E164" i="55"/>
  <c r="F164" i="55"/>
  <c r="G164" i="55"/>
  <c r="D165" i="55"/>
  <c r="E165" i="55"/>
  <c r="F165" i="55"/>
  <c r="G165" i="55"/>
  <c r="D166" i="55"/>
  <c r="E166" i="55"/>
  <c r="F166" i="55"/>
  <c r="G166" i="55"/>
  <c r="D167" i="55"/>
  <c r="E167" i="55"/>
  <c r="F167" i="55"/>
  <c r="G167" i="55"/>
  <c r="E161" i="55"/>
  <c r="F161" i="55"/>
  <c r="G161" i="55"/>
  <c r="D161" i="55"/>
  <c r="D154" i="55"/>
  <c r="E154" i="55"/>
  <c r="F154" i="55"/>
  <c r="G154" i="55"/>
  <c r="D155" i="55"/>
  <c r="E155" i="55"/>
  <c r="F155" i="55"/>
  <c r="G155" i="55"/>
  <c r="D156" i="55"/>
  <c r="E156" i="55"/>
  <c r="F156" i="55"/>
  <c r="G156" i="55"/>
  <c r="D157" i="55"/>
  <c r="E157" i="55"/>
  <c r="F157" i="55"/>
  <c r="G157" i="55"/>
  <c r="D158" i="55"/>
  <c r="E158" i="55"/>
  <c r="F158" i="55"/>
  <c r="G158" i="55"/>
  <c r="D159" i="55"/>
  <c r="E159" i="55"/>
  <c r="F159" i="55"/>
  <c r="G159" i="55"/>
  <c r="E153" i="55"/>
  <c r="F153" i="55"/>
  <c r="G153" i="55"/>
  <c r="D153" i="55"/>
  <c r="G150" i="55"/>
  <c r="F150" i="55"/>
  <c r="E150" i="55"/>
  <c r="G149" i="55"/>
  <c r="F149" i="55"/>
  <c r="E149" i="55"/>
  <c r="D150" i="55"/>
  <c r="D149" i="55"/>
  <c r="G147" i="55"/>
  <c r="F147" i="55"/>
  <c r="E147" i="55"/>
  <c r="G146" i="55"/>
  <c r="F146" i="55"/>
  <c r="E146" i="55"/>
  <c r="G145" i="55"/>
  <c r="F145" i="55"/>
  <c r="E145" i="55"/>
  <c r="G144" i="55"/>
  <c r="F144" i="55"/>
  <c r="E144" i="55"/>
  <c r="D147" i="55"/>
  <c r="D146" i="55"/>
  <c r="D145" i="55"/>
  <c r="D144" i="55"/>
  <c r="F141" i="55"/>
  <c r="E141" i="55"/>
  <c r="D141" i="55"/>
  <c r="F140" i="55"/>
  <c r="E140" i="55"/>
  <c r="D140" i="55"/>
  <c r="D136" i="55"/>
  <c r="E136" i="55"/>
  <c r="F136" i="55"/>
  <c r="G136" i="55"/>
  <c r="D137" i="55"/>
  <c r="E137" i="55"/>
  <c r="F137" i="55"/>
  <c r="G137" i="55"/>
  <c r="E135" i="55"/>
  <c r="F135" i="55"/>
  <c r="G135" i="55"/>
  <c r="D135" i="55"/>
  <c r="D131" i="55"/>
  <c r="E131" i="55"/>
  <c r="F131" i="55"/>
  <c r="G131" i="55"/>
  <c r="D132" i="55"/>
  <c r="E132" i="55"/>
  <c r="F132" i="55"/>
  <c r="G132" i="55"/>
  <c r="E130" i="55"/>
  <c r="F130" i="55"/>
  <c r="G130" i="55"/>
  <c r="D130" i="55"/>
  <c r="G127" i="55"/>
  <c r="F127" i="55"/>
  <c r="E127" i="55"/>
  <c r="D127" i="55"/>
  <c r="G126" i="55"/>
  <c r="F126" i="55"/>
  <c r="E126" i="55"/>
  <c r="D126" i="55"/>
  <c r="G125" i="55"/>
  <c r="F125" i="55"/>
  <c r="E125" i="55"/>
  <c r="D125" i="55"/>
  <c r="G124" i="55"/>
  <c r="F124" i="55"/>
  <c r="E124" i="55"/>
  <c r="D124" i="55"/>
  <c r="G123" i="55"/>
  <c r="F123" i="55"/>
  <c r="E123" i="55"/>
  <c r="D123" i="55"/>
  <c r="G122" i="55"/>
  <c r="F122" i="55"/>
  <c r="E122" i="55"/>
  <c r="D122" i="55"/>
  <c r="G121" i="55"/>
  <c r="F121" i="55"/>
  <c r="E121" i="55"/>
  <c r="D121" i="55"/>
  <c r="G120" i="55"/>
  <c r="F120" i="55"/>
  <c r="E120" i="55"/>
  <c r="D120" i="55"/>
  <c r="G119" i="55"/>
  <c r="F119" i="55"/>
  <c r="E119" i="55"/>
  <c r="D119" i="55"/>
  <c r="G118" i="55"/>
  <c r="F118" i="55"/>
  <c r="E118" i="55"/>
  <c r="D118" i="55"/>
  <c r="G116" i="55"/>
  <c r="F116" i="55"/>
  <c r="E116" i="55"/>
  <c r="G115" i="55"/>
  <c r="F115" i="55"/>
  <c r="E115" i="55"/>
  <c r="G114" i="55"/>
  <c r="F114" i="55"/>
  <c r="E114" i="55"/>
  <c r="G113" i="55"/>
  <c r="F113" i="55"/>
  <c r="E113" i="55"/>
  <c r="G112" i="55"/>
  <c r="F112" i="55"/>
  <c r="E112" i="55"/>
  <c r="G111" i="55"/>
  <c r="F111" i="55"/>
  <c r="E111" i="55"/>
  <c r="D116" i="55"/>
  <c r="D115" i="55"/>
  <c r="D114" i="55"/>
  <c r="D113" i="55"/>
  <c r="D112" i="55"/>
  <c r="D111" i="55"/>
  <c r="F110" i="55"/>
  <c r="E110" i="55"/>
  <c r="G110" i="55"/>
  <c r="D110" i="55"/>
  <c r="G109" i="55"/>
  <c r="F109" i="55"/>
  <c r="E109" i="55"/>
  <c r="D109" i="55"/>
  <c r="G108" i="55"/>
  <c r="F108" i="55"/>
  <c r="E108" i="55"/>
  <c r="D108" i="55"/>
  <c r="D101" i="55"/>
  <c r="E101" i="55"/>
  <c r="F101" i="55"/>
  <c r="G101" i="55"/>
  <c r="D102" i="55"/>
  <c r="E102" i="55"/>
  <c r="F102" i="55"/>
  <c r="G102" i="55"/>
  <c r="E100" i="55"/>
  <c r="F100" i="55"/>
  <c r="G100" i="55"/>
  <c r="D100" i="55"/>
  <c r="D95" i="55"/>
  <c r="E95" i="55"/>
  <c r="F95" i="55"/>
  <c r="G95" i="55"/>
  <c r="D96" i="55"/>
  <c r="E96" i="55"/>
  <c r="F96" i="55"/>
  <c r="G96" i="55"/>
  <c r="E94" i="55"/>
  <c r="F94" i="55"/>
  <c r="G94" i="55"/>
  <c r="D94" i="55"/>
  <c r="D86" i="55"/>
  <c r="E86" i="55"/>
  <c r="F86" i="55"/>
  <c r="G86" i="55"/>
  <c r="D87" i="55"/>
  <c r="E87" i="55"/>
  <c r="F87" i="55"/>
  <c r="G87" i="55"/>
  <c r="D88" i="55"/>
  <c r="E88" i="55"/>
  <c r="F88" i="55"/>
  <c r="G88" i="55"/>
  <c r="D89" i="55"/>
  <c r="E89" i="55"/>
  <c r="F89" i="55"/>
  <c r="G89" i="55"/>
  <c r="D90" i="55"/>
  <c r="E90" i="55"/>
  <c r="F90" i="55"/>
  <c r="G90" i="55"/>
  <c r="G85" i="55"/>
  <c r="F85" i="55"/>
  <c r="E85" i="55"/>
  <c r="D85" i="55"/>
  <c r="D79" i="55"/>
  <c r="E79" i="55"/>
  <c r="F79" i="55"/>
  <c r="G79" i="55"/>
  <c r="D80" i="55"/>
  <c r="E80" i="55"/>
  <c r="F80" i="55"/>
  <c r="G80" i="55"/>
  <c r="D81" i="55"/>
  <c r="E81" i="55"/>
  <c r="F81" i="55"/>
  <c r="G81" i="55"/>
  <c r="D82" i="55"/>
  <c r="E82" i="55"/>
  <c r="F82" i="55"/>
  <c r="G82" i="55"/>
  <c r="D83" i="55"/>
  <c r="E83" i="55"/>
  <c r="F83" i="55"/>
  <c r="G83" i="55"/>
  <c r="G78" i="55"/>
  <c r="F78" i="55"/>
  <c r="E78" i="55"/>
  <c r="D78" i="55"/>
  <c r="D70" i="55"/>
  <c r="E70" i="55"/>
  <c r="F70" i="55"/>
  <c r="G70" i="55"/>
  <c r="I70" i="55"/>
  <c r="J70" i="55"/>
  <c r="D71" i="55"/>
  <c r="E71" i="55"/>
  <c r="F71" i="55"/>
  <c r="G71" i="55"/>
  <c r="I71" i="55"/>
  <c r="J71" i="55"/>
  <c r="D72" i="55"/>
  <c r="E72" i="55"/>
  <c r="F72" i="55"/>
  <c r="G72" i="55"/>
  <c r="I72" i="55"/>
  <c r="J72" i="55"/>
  <c r="D73" i="55"/>
  <c r="E73" i="55"/>
  <c r="F73" i="55"/>
  <c r="G73" i="55"/>
  <c r="I73" i="55"/>
  <c r="J73" i="55"/>
  <c r="D74" i="55"/>
  <c r="E74" i="55"/>
  <c r="F74" i="55"/>
  <c r="G74" i="55"/>
  <c r="I74" i="55"/>
  <c r="J74" i="55"/>
  <c r="D75" i="55"/>
  <c r="E75" i="55"/>
  <c r="F75" i="55"/>
  <c r="G75" i="55"/>
  <c r="I75" i="55"/>
  <c r="J75" i="55"/>
  <c r="J69" i="55"/>
  <c r="I69" i="55"/>
  <c r="E69" i="55"/>
  <c r="F69" i="55"/>
  <c r="G69" i="55"/>
  <c r="D69" i="55"/>
  <c r="D62" i="55"/>
  <c r="E62" i="55"/>
  <c r="F62" i="55"/>
  <c r="G62" i="55"/>
  <c r="D63" i="55"/>
  <c r="E63" i="55"/>
  <c r="F63" i="55"/>
  <c r="G63" i="55"/>
  <c r="D64" i="55"/>
  <c r="E64" i="55"/>
  <c r="F64" i="55"/>
  <c r="G64" i="55"/>
  <c r="D65" i="55"/>
  <c r="E65" i="55"/>
  <c r="F65" i="55"/>
  <c r="G65" i="55"/>
  <c r="D66" i="55"/>
  <c r="E66" i="55"/>
  <c r="F66" i="55"/>
  <c r="G66" i="55"/>
  <c r="D67" i="55"/>
  <c r="E67" i="55"/>
  <c r="F67" i="55"/>
  <c r="G67" i="55"/>
  <c r="E61" i="55"/>
  <c r="F61" i="55"/>
  <c r="G61" i="55"/>
  <c r="D61" i="55"/>
  <c r="J58" i="55"/>
  <c r="I58" i="55"/>
  <c r="G58" i="55"/>
  <c r="F58" i="55"/>
  <c r="E58" i="55"/>
  <c r="D58" i="55"/>
  <c r="J57" i="55"/>
  <c r="I57" i="55"/>
  <c r="G57" i="55"/>
  <c r="F57" i="55"/>
  <c r="E57" i="55"/>
  <c r="D57" i="55"/>
  <c r="J56" i="55"/>
  <c r="I56" i="55"/>
  <c r="G56" i="55"/>
  <c r="F56" i="55"/>
  <c r="E56" i="55"/>
  <c r="D56" i="55"/>
  <c r="G54" i="55"/>
  <c r="F54" i="55"/>
  <c r="E54" i="55"/>
  <c r="D54" i="55"/>
  <c r="G53" i="55"/>
  <c r="F53" i="55"/>
  <c r="E53" i="55"/>
  <c r="D53" i="55"/>
  <c r="J52" i="55"/>
  <c r="I52" i="55"/>
  <c r="G52" i="55"/>
  <c r="F52" i="55"/>
  <c r="E52" i="55"/>
  <c r="D52" i="55"/>
  <c r="J51" i="55"/>
  <c r="I51" i="55"/>
  <c r="G51" i="55"/>
  <c r="F51" i="55"/>
  <c r="E51" i="55"/>
  <c r="D51" i="55"/>
  <c r="G48" i="55"/>
  <c r="F48" i="55"/>
  <c r="E48" i="55"/>
  <c r="D48" i="55"/>
  <c r="G47" i="55"/>
  <c r="F47" i="55"/>
  <c r="E47" i="55"/>
  <c r="D47" i="55"/>
  <c r="G46" i="55"/>
  <c r="F46" i="55"/>
  <c r="E46" i="55"/>
  <c r="D46" i="55"/>
  <c r="D42" i="55"/>
  <c r="E42" i="55"/>
  <c r="F42" i="55"/>
  <c r="G42" i="55"/>
  <c r="H42" i="55"/>
  <c r="I42" i="55"/>
  <c r="J42" i="55"/>
  <c r="D43" i="55"/>
  <c r="E43" i="55"/>
  <c r="F43" i="55"/>
  <c r="G43" i="55"/>
  <c r="H43" i="55"/>
  <c r="I43" i="55"/>
  <c r="J43" i="55"/>
  <c r="H41" i="55"/>
  <c r="I41" i="55"/>
  <c r="J41" i="55"/>
  <c r="G41" i="55"/>
  <c r="F41" i="55"/>
  <c r="E41" i="55"/>
  <c r="D41" i="55"/>
  <c r="D37" i="55"/>
  <c r="E37" i="55"/>
  <c r="F37" i="55"/>
  <c r="G37" i="55"/>
  <c r="H37" i="55"/>
  <c r="D38" i="55"/>
  <c r="E38" i="55"/>
  <c r="F38" i="55"/>
  <c r="G38" i="55"/>
  <c r="H38" i="55"/>
  <c r="H36" i="55"/>
  <c r="G36" i="55"/>
  <c r="F36" i="55"/>
  <c r="E36" i="55"/>
  <c r="D36" i="55"/>
  <c r="D31" i="55"/>
  <c r="E31" i="55"/>
  <c r="F31" i="55"/>
  <c r="G31" i="55"/>
  <c r="H31" i="55"/>
  <c r="I31" i="55"/>
  <c r="J31" i="55"/>
  <c r="D32" i="55"/>
  <c r="E32" i="55"/>
  <c r="F32" i="55"/>
  <c r="G32" i="55"/>
  <c r="H32" i="55"/>
  <c r="I32" i="55"/>
  <c r="J32" i="55"/>
  <c r="E30" i="55"/>
  <c r="F30" i="55"/>
  <c r="G30" i="55"/>
  <c r="H30" i="55"/>
  <c r="I30" i="55"/>
  <c r="J30" i="55"/>
  <c r="D30" i="55"/>
  <c r="D25" i="55"/>
  <c r="E25" i="55"/>
  <c r="F25" i="55"/>
  <c r="G25" i="55"/>
  <c r="D26" i="55"/>
  <c r="E26" i="55"/>
  <c r="F26" i="55"/>
  <c r="G26" i="55"/>
  <c r="E24" i="55"/>
  <c r="F24" i="55"/>
  <c r="G24" i="55"/>
  <c r="D24" i="55"/>
  <c r="D18" i="55"/>
  <c r="E18" i="55"/>
  <c r="F18" i="55"/>
  <c r="G18" i="55"/>
  <c r="H18" i="55"/>
  <c r="I18" i="55"/>
  <c r="J18" i="55"/>
  <c r="D19" i="55"/>
  <c r="E19" i="55"/>
  <c r="F19" i="55"/>
  <c r="G19" i="55"/>
  <c r="H19" i="55"/>
  <c r="I19" i="55"/>
  <c r="J19" i="55"/>
  <c r="D20" i="55"/>
  <c r="E20" i="55"/>
  <c r="F20" i="55"/>
  <c r="G20" i="55"/>
  <c r="H20" i="55"/>
  <c r="I20" i="55"/>
  <c r="J20" i="55"/>
  <c r="D21" i="55"/>
  <c r="E21" i="55"/>
  <c r="F21" i="55"/>
  <c r="G21" i="55"/>
  <c r="H21" i="55"/>
  <c r="I21" i="55"/>
  <c r="J21" i="55"/>
  <c r="H17" i="55"/>
  <c r="I17" i="55"/>
  <c r="J17" i="55"/>
  <c r="G17" i="55"/>
  <c r="F17" i="55"/>
  <c r="E17" i="55"/>
  <c r="D17" i="55"/>
  <c r="J16" i="55"/>
  <c r="I16" i="55"/>
  <c r="H16" i="55"/>
  <c r="G16" i="55"/>
  <c r="D12" i="55"/>
  <c r="E12" i="55"/>
  <c r="F12" i="55"/>
  <c r="G12" i="55"/>
  <c r="H12" i="55"/>
  <c r="D13" i="55"/>
  <c r="E13" i="55"/>
  <c r="F13" i="55"/>
  <c r="G13" i="55"/>
  <c r="H13" i="55"/>
  <c r="D14" i="55"/>
  <c r="E14" i="55"/>
  <c r="F14" i="55"/>
  <c r="G14" i="55"/>
  <c r="H14" i="55"/>
  <c r="D11" i="55"/>
  <c r="E11" i="55"/>
  <c r="F11" i="55"/>
  <c r="G11" i="55"/>
  <c r="H11" i="55"/>
  <c r="H10" i="55"/>
  <c r="G10" i="55"/>
  <c r="F10" i="55"/>
  <c r="E10" i="55"/>
  <c r="D10" i="55"/>
  <c r="H27" i="50"/>
  <c r="H19" i="50"/>
  <c r="H12" i="50"/>
  <c r="I12" i="50"/>
  <c r="D7" i="50"/>
  <c r="C390" i="62" s="1"/>
  <c r="E7" i="50"/>
  <c r="C391" i="62" s="1"/>
  <c r="F7" i="50"/>
  <c r="C392" i="62" s="1"/>
  <c r="G7" i="50"/>
  <c r="C393" i="62" s="1"/>
  <c r="H7" i="50"/>
  <c r="I7" i="50"/>
  <c r="J7" i="50"/>
  <c r="C396" i="62" s="1"/>
  <c r="K7" i="50"/>
  <c r="C397" i="62" s="1"/>
  <c r="L7" i="50"/>
  <c r="C398" i="62" s="1"/>
  <c r="M7" i="50"/>
  <c r="C399" i="62" s="1"/>
  <c r="N7" i="50"/>
  <c r="C400" i="62" s="1"/>
  <c r="O7" i="50"/>
  <c r="C401" i="62" s="1"/>
  <c r="P7" i="50"/>
  <c r="C402" i="62" s="1"/>
  <c r="Q7" i="50"/>
  <c r="C403" i="62" s="1"/>
  <c r="R7" i="50"/>
  <c r="C404" i="62" s="1"/>
  <c r="S7" i="50"/>
  <c r="C405" i="62" s="1"/>
  <c r="T7" i="50"/>
  <c r="U7" i="50"/>
  <c r="V7" i="50"/>
  <c r="W7" i="50"/>
  <c r="X7" i="50"/>
  <c r="Y7" i="50"/>
  <c r="Z7" i="50"/>
  <c r="C10" i="51"/>
  <c r="V10" i="51" s="1"/>
  <c r="C11" i="51"/>
  <c r="C12" i="51"/>
  <c r="V12" i="51" s="1"/>
  <c r="C13" i="51"/>
  <c r="C14" i="51"/>
  <c r="X9" i="51"/>
  <c r="Y9" i="51"/>
  <c r="X10" i="51"/>
  <c r="Y10" i="51"/>
  <c r="X11" i="51"/>
  <c r="Y11" i="51"/>
  <c r="X12" i="51"/>
  <c r="Y12" i="51"/>
  <c r="W13" i="51"/>
  <c r="X13" i="51"/>
  <c r="Y13" i="51"/>
  <c r="V14" i="51"/>
  <c r="W14" i="51"/>
  <c r="X14" i="51"/>
  <c r="Y14" i="51"/>
  <c r="X15" i="51"/>
  <c r="Y15" i="51"/>
  <c r="X16" i="51"/>
  <c r="Y16" i="51"/>
  <c r="X17" i="51"/>
  <c r="Y17" i="51"/>
  <c r="Y8" i="51"/>
  <c r="X8" i="51"/>
  <c r="C8" i="51"/>
  <c r="D40" i="49"/>
  <c r="C1114" i="62" s="1"/>
  <c r="D41" i="49"/>
  <c r="C1115" i="62" s="1"/>
  <c r="D42" i="49"/>
  <c r="C1116" i="62" s="1"/>
  <c r="Y24" i="9"/>
  <c r="X24" i="9"/>
  <c r="W24" i="9"/>
  <c r="L36" i="1"/>
  <c r="L35" i="1"/>
  <c r="O27" i="35"/>
  <c r="O19" i="35"/>
  <c r="O12" i="35"/>
  <c r="I50" i="55" s="1"/>
  <c r="O7" i="35"/>
  <c r="H39" i="50"/>
  <c r="H38" i="50"/>
  <c r="N6" i="16"/>
  <c r="U6" i="8"/>
  <c r="C194" i="62" s="1"/>
  <c r="C37" i="35"/>
  <c r="L30" i="7"/>
  <c r="L22" i="7"/>
  <c r="L11" i="7"/>
  <c r="I40" i="55" s="1"/>
  <c r="L6" i="7"/>
  <c r="I29" i="55"/>
  <c r="J29" i="55"/>
  <c r="I28" i="55"/>
  <c r="J28" i="55"/>
  <c r="E27" i="1"/>
  <c r="F27" i="1"/>
  <c r="G27" i="1"/>
  <c r="H27" i="1"/>
  <c r="I27" i="1"/>
  <c r="J27" i="1"/>
  <c r="K27" i="1"/>
  <c r="L27" i="1"/>
  <c r="M27" i="1"/>
  <c r="N27" i="1"/>
  <c r="O27" i="1"/>
  <c r="P27" i="1"/>
  <c r="Q27" i="1"/>
  <c r="R27" i="1"/>
  <c r="S27" i="1"/>
  <c r="T27" i="1"/>
  <c r="U27" i="1"/>
  <c r="V27" i="1"/>
  <c r="E19" i="1"/>
  <c r="F19" i="1"/>
  <c r="G19" i="1"/>
  <c r="H19" i="1"/>
  <c r="I19" i="1"/>
  <c r="J19" i="1"/>
  <c r="K19" i="1"/>
  <c r="L19" i="1"/>
  <c r="M19" i="1"/>
  <c r="N19" i="1"/>
  <c r="O19" i="1"/>
  <c r="P19" i="1"/>
  <c r="Q19" i="1"/>
  <c r="R19" i="1"/>
  <c r="S19" i="1"/>
  <c r="T19" i="1"/>
  <c r="U19" i="1"/>
  <c r="V19" i="1"/>
  <c r="W19" i="1"/>
  <c r="X19" i="1"/>
  <c r="Y19" i="1"/>
  <c r="Z19" i="1"/>
  <c r="AA19" i="1"/>
  <c r="E12" i="1"/>
  <c r="F12" i="1"/>
  <c r="E16" i="55" s="1"/>
  <c r="G12" i="1"/>
  <c r="H12" i="1"/>
  <c r="F16" i="55" s="1"/>
  <c r="I12" i="1"/>
  <c r="J12" i="1"/>
  <c r="K12" i="1"/>
  <c r="L12" i="1"/>
  <c r="M12" i="1"/>
  <c r="N12" i="1"/>
  <c r="O12" i="1"/>
  <c r="P12" i="1"/>
  <c r="Q12" i="1"/>
  <c r="R12" i="1"/>
  <c r="S12" i="1"/>
  <c r="T12" i="1"/>
  <c r="U12" i="1"/>
  <c r="V12" i="1"/>
  <c r="W12" i="1"/>
  <c r="X12" i="1"/>
  <c r="Y12" i="1"/>
  <c r="Z12" i="1"/>
  <c r="AA12" i="1"/>
  <c r="E7" i="1"/>
  <c r="C49" i="62" s="1"/>
  <c r="F7" i="1"/>
  <c r="C50" i="62" s="1"/>
  <c r="G7" i="1"/>
  <c r="C51" i="62" s="1"/>
  <c r="H7" i="1"/>
  <c r="C52" i="62" s="1"/>
  <c r="I7" i="1"/>
  <c r="C53" i="62" s="1"/>
  <c r="J7" i="1"/>
  <c r="C54" i="62" s="1"/>
  <c r="K7" i="1"/>
  <c r="C55" i="62" s="1"/>
  <c r="L7" i="1"/>
  <c r="C56" i="62" s="1"/>
  <c r="M7" i="1"/>
  <c r="C57" i="62" s="1"/>
  <c r="N7" i="1"/>
  <c r="C59" i="62" s="1"/>
  <c r="O7" i="1"/>
  <c r="C60" i="62" s="1"/>
  <c r="P7" i="1"/>
  <c r="C61" i="62" s="1"/>
  <c r="Q7" i="1"/>
  <c r="C62" i="62" s="1"/>
  <c r="R7" i="1"/>
  <c r="C63" i="62" s="1"/>
  <c r="S7" i="1"/>
  <c r="C64" i="62" s="1"/>
  <c r="T7" i="1"/>
  <c r="C65" i="62" s="1"/>
  <c r="U7" i="1"/>
  <c r="V7" i="1"/>
  <c r="C67" i="62" s="1"/>
  <c r="W7" i="1"/>
  <c r="X7" i="1"/>
  <c r="Y7" i="1"/>
  <c r="Z7" i="1"/>
  <c r="AA7" i="1"/>
  <c r="H169" i="55"/>
  <c r="I169" i="55"/>
  <c r="H176" i="55"/>
  <c r="I176" i="55"/>
  <c r="H152" i="55"/>
  <c r="I152" i="55"/>
  <c r="H160" i="55"/>
  <c r="I160" i="55"/>
  <c r="H139" i="55"/>
  <c r="I139" i="55"/>
  <c r="H148" i="55"/>
  <c r="I148" i="55"/>
  <c r="H142" i="55"/>
  <c r="I142" i="55"/>
  <c r="H117" i="55"/>
  <c r="I117" i="55"/>
  <c r="H77" i="55"/>
  <c r="I77" i="55"/>
  <c r="H84" i="55"/>
  <c r="I84" i="55"/>
  <c r="H60" i="55"/>
  <c r="I60" i="55"/>
  <c r="H68" i="55"/>
  <c r="H45" i="55"/>
  <c r="I45" i="55"/>
  <c r="H55" i="55"/>
  <c r="H49" i="55"/>
  <c r="I35" i="55"/>
  <c r="I9" i="55"/>
  <c r="C13" i="40"/>
  <c r="C1204" i="62" s="1"/>
  <c r="C19" i="8"/>
  <c r="C211" i="62" s="1"/>
  <c r="C18" i="8"/>
  <c r="C210" i="62" s="1"/>
  <c r="C17" i="8"/>
  <c r="D16" i="8"/>
  <c r="E16" i="8"/>
  <c r="F16" i="8"/>
  <c r="G16" i="8"/>
  <c r="H16" i="8"/>
  <c r="I16" i="8"/>
  <c r="J16" i="8"/>
  <c r="K16" i="8"/>
  <c r="C33" i="7"/>
  <c r="C261" i="62" s="1"/>
  <c r="C32" i="7"/>
  <c r="C260" i="62" s="1"/>
  <c r="C259" i="62"/>
  <c r="C23" i="60"/>
  <c r="C22" i="60"/>
  <c r="C21" i="60"/>
  <c r="C20" i="60"/>
  <c r="C19" i="60"/>
  <c r="C18" i="60"/>
  <c r="C17" i="60"/>
  <c r="G16" i="60"/>
  <c r="F16" i="60"/>
  <c r="E16" i="60"/>
  <c r="D16" i="60"/>
  <c r="V15" i="60"/>
  <c r="C15" i="60"/>
  <c r="U15" i="60" s="1"/>
  <c r="V14" i="60"/>
  <c r="C14" i="60"/>
  <c r="U14" i="60" s="1"/>
  <c r="V13" i="60"/>
  <c r="C13" i="60"/>
  <c r="U13" i="60" s="1"/>
  <c r="V12" i="60"/>
  <c r="C12" i="60"/>
  <c r="U12" i="60" s="1"/>
  <c r="V11" i="60"/>
  <c r="C11" i="60"/>
  <c r="U11" i="60" s="1"/>
  <c r="V10" i="60"/>
  <c r="C10" i="60"/>
  <c r="U10" i="60" s="1"/>
  <c r="V9" i="60"/>
  <c r="C9" i="60"/>
  <c r="U9" i="60" s="1"/>
  <c r="V8" i="60"/>
  <c r="C8" i="60"/>
  <c r="U8" i="60" s="1"/>
  <c r="S7" i="60"/>
  <c r="R7" i="60"/>
  <c r="Q7" i="60"/>
  <c r="P7" i="60"/>
  <c r="O7" i="60"/>
  <c r="N7" i="60"/>
  <c r="M7" i="60"/>
  <c r="L7" i="60"/>
  <c r="K7" i="60"/>
  <c r="J7" i="60"/>
  <c r="I7" i="60"/>
  <c r="H7" i="60"/>
  <c r="G7" i="60"/>
  <c r="G24" i="60" s="1"/>
  <c r="F7" i="60"/>
  <c r="F24" i="60" s="1"/>
  <c r="E7" i="60"/>
  <c r="E24" i="60" s="1"/>
  <c r="D7" i="60"/>
  <c r="D24" i="60" s="1"/>
  <c r="N15" i="14"/>
  <c r="H15" i="14"/>
  <c r="I30" i="7"/>
  <c r="J30" i="7"/>
  <c r="K30" i="7"/>
  <c r="M30" i="7"/>
  <c r="D30" i="7"/>
  <c r="E30" i="7"/>
  <c r="F30" i="7"/>
  <c r="G30" i="7"/>
  <c r="H30" i="7"/>
  <c r="D33" i="49"/>
  <c r="C1107" i="62" s="1"/>
  <c r="N16" i="23"/>
  <c r="O16" i="23"/>
  <c r="Z16" i="23"/>
  <c r="AA16" i="23"/>
  <c r="AB16" i="23"/>
  <c r="M16" i="23"/>
  <c r="AF21" i="32"/>
  <c r="P21" i="32"/>
  <c r="Q21" i="32"/>
  <c r="O21" i="32"/>
  <c r="C28" i="21"/>
  <c r="C27" i="21"/>
  <c r="C26" i="21"/>
  <c r="C25" i="21"/>
  <c r="C24" i="21"/>
  <c r="C23" i="21"/>
  <c r="G22" i="21"/>
  <c r="F22" i="21"/>
  <c r="E22" i="21"/>
  <c r="D22" i="21"/>
  <c r="C22" i="18"/>
  <c r="C23" i="18"/>
  <c r="C21" i="18"/>
  <c r="D20" i="18"/>
  <c r="E20" i="18"/>
  <c r="C34" i="17"/>
  <c r="C35" i="17"/>
  <c r="C36" i="17"/>
  <c r="C33" i="17"/>
  <c r="D32" i="17"/>
  <c r="E32" i="17"/>
  <c r="F32" i="17"/>
  <c r="G32" i="17"/>
  <c r="H32" i="17"/>
  <c r="I32" i="17"/>
  <c r="C18" i="16"/>
  <c r="C19" i="16"/>
  <c r="C17" i="16"/>
  <c r="D16" i="16"/>
  <c r="E16" i="16"/>
  <c r="F16" i="16"/>
  <c r="G16" i="16"/>
  <c r="C32" i="15"/>
  <c r="C33" i="15"/>
  <c r="C31" i="15"/>
  <c r="D30" i="15"/>
  <c r="E30" i="15"/>
  <c r="F30" i="15"/>
  <c r="G30" i="15"/>
  <c r="C18" i="14"/>
  <c r="C19" i="14"/>
  <c r="C17" i="14"/>
  <c r="C16" i="14"/>
  <c r="C15" i="14" s="1"/>
  <c r="Q15" i="14"/>
  <c r="R15" i="14"/>
  <c r="S15" i="14"/>
  <c r="T15" i="14"/>
  <c r="U15" i="14"/>
  <c r="V15" i="14"/>
  <c r="W15" i="14"/>
  <c r="X15" i="14"/>
  <c r="Y15" i="14"/>
  <c r="Z15" i="14"/>
  <c r="AA15" i="14"/>
  <c r="P15" i="14"/>
  <c r="K17" i="13"/>
  <c r="L17" i="13"/>
  <c r="M17" i="13"/>
  <c r="N17" i="13"/>
  <c r="O17" i="13"/>
  <c r="P17" i="13"/>
  <c r="Q17" i="13"/>
  <c r="R17" i="13"/>
  <c r="J17" i="13"/>
  <c r="D25" i="9"/>
  <c r="E25" i="9"/>
  <c r="F25" i="9"/>
  <c r="G25" i="9"/>
  <c r="H25" i="9"/>
  <c r="I25" i="9"/>
  <c r="J25" i="9"/>
  <c r="C22" i="10"/>
  <c r="C467" i="62" s="1"/>
  <c r="C23" i="10"/>
  <c r="C468" i="62" s="1"/>
  <c r="C24" i="10"/>
  <c r="C469" i="62" s="1"/>
  <c r="C25" i="10"/>
  <c r="C470" i="62" s="1"/>
  <c r="C21" i="10"/>
  <c r="C466" i="62" s="1"/>
  <c r="C20" i="10"/>
  <c r="C465" i="62" s="1"/>
  <c r="D19" i="10"/>
  <c r="E19" i="10"/>
  <c r="F19" i="10"/>
  <c r="G19" i="10"/>
  <c r="H19" i="10"/>
  <c r="I19" i="10"/>
  <c r="J19" i="10"/>
  <c r="K19" i="10"/>
  <c r="L19" i="10"/>
  <c r="AA17" i="10"/>
  <c r="C17" i="10"/>
  <c r="C28" i="9"/>
  <c r="C511" i="62" s="1"/>
  <c r="C29" i="9"/>
  <c r="C512" i="62" s="1"/>
  <c r="C30" i="9"/>
  <c r="C513" i="62" s="1"/>
  <c r="C31" i="9"/>
  <c r="C514" i="62" s="1"/>
  <c r="C27" i="9"/>
  <c r="C510" i="62" s="1"/>
  <c r="C26" i="9"/>
  <c r="C509" i="62" s="1"/>
  <c r="C25" i="36"/>
  <c r="C273" i="62" s="1"/>
  <c r="C24" i="36"/>
  <c r="C272" i="62" s="1"/>
  <c r="C23" i="36"/>
  <c r="C271" i="62" s="1"/>
  <c r="C22" i="36"/>
  <c r="C270" i="62" s="1"/>
  <c r="D21" i="36"/>
  <c r="E21" i="36"/>
  <c r="F21" i="36"/>
  <c r="C38" i="35"/>
  <c r="C35" i="35"/>
  <c r="C309" i="62" s="1"/>
  <c r="C36" i="35"/>
  <c r="C310" i="62" s="1"/>
  <c r="C34" i="35"/>
  <c r="C308" i="62" s="1"/>
  <c r="C33" i="35"/>
  <c r="C307" i="62" s="1"/>
  <c r="D32" i="35"/>
  <c r="E32" i="35"/>
  <c r="F32" i="35"/>
  <c r="G32" i="35"/>
  <c r="H32" i="35"/>
  <c r="I32" i="35"/>
  <c r="J32" i="35"/>
  <c r="I27" i="50"/>
  <c r="J27" i="50"/>
  <c r="I19" i="50"/>
  <c r="D37" i="49"/>
  <c r="C1111" i="62" s="1"/>
  <c r="D38" i="49"/>
  <c r="C1112" i="62" s="1"/>
  <c r="D39" i="49"/>
  <c r="C1113" i="62" s="1"/>
  <c r="D36" i="49"/>
  <c r="C1110" i="62" s="1"/>
  <c r="G209" i="55" l="1"/>
  <c r="C1123" i="62"/>
  <c r="P16" i="23"/>
  <c r="O41" i="35"/>
  <c r="C311" i="62"/>
  <c r="I33" i="27"/>
  <c r="AD9" i="58"/>
  <c r="L34" i="1"/>
  <c r="H15" i="55"/>
  <c r="Y16" i="23"/>
  <c r="C16" i="8"/>
  <c r="C208" i="62" s="1"/>
  <c r="C209" i="62"/>
  <c r="V13" i="51"/>
  <c r="C374" i="62"/>
  <c r="V11" i="51"/>
  <c r="C373" i="62"/>
  <c r="C136" i="62"/>
  <c r="I15" i="55"/>
  <c r="W11" i="51"/>
  <c r="H37" i="50"/>
  <c r="C394" i="62"/>
  <c r="C32" i="17"/>
  <c r="L35" i="7"/>
  <c r="Y17" i="10"/>
  <c r="C461" i="62"/>
  <c r="W12" i="51"/>
  <c r="C25" i="9"/>
  <c r="C508" i="62" s="1"/>
  <c r="D195" i="55"/>
  <c r="I32" i="27"/>
  <c r="W8" i="51"/>
  <c r="C371" i="62"/>
  <c r="W10" i="51"/>
  <c r="C212" i="55"/>
  <c r="C213" i="55"/>
  <c r="C216" i="55"/>
  <c r="C215" i="55"/>
  <c r="C214" i="55"/>
  <c r="C211" i="55"/>
  <c r="C205" i="55"/>
  <c r="C202" i="55"/>
  <c r="C207" i="55"/>
  <c r="C204" i="55"/>
  <c r="C203" i="55"/>
  <c r="C206" i="55"/>
  <c r="C201" i="55"/>
  <c r="C187" i="55"/>
  <c r="I49" i="55"/>
  <c r="C199" i="55"/>
  <c r="H35" i="55"/>
  <c r="C191" i="55"/>
  <c r="C189" i="55"/>
  <c r="C188" i="55"/>
  <c r="H39" i="55"/>
  <c r="I68" i="55"/>
  <c r="H9" i="55"/>
  <c r="C185" i="55"/>
  <c r="I39" i="55"/>
  <c r="I55" i="55"/>
  <c r="H40" i="50"/>
  <c r="V8" i="51"/>
  <c r="C30" i="7"/>
  <c r="C258" i="62" s="1"/>
  <c r="T8" i="60"/>
  <c r="T12" i="60"/>
  <c r="T10" i="60"/>
  <c r="C7" i="60"/>
  <c r="T14" i="60"/>
  <c r="C16" i="60"/>
  <c r="V7" i="60"/>
  <c r="T9" i="60"/>
  <c r="T11" i="60"/>
  <c r="T13" i="60"/>
  <c r="T15" i="60"/>
  <c r="C22" i="21"/>
  <c r="C20" i="18"/>
  <c r="C16" i="16"/>
  <c r="C30" i="15"/>
  <c r="C19" i="10"/>
  <c r="C464" i="62" s="1"/>
  <c r="Z17" i="10"/>
  <c r="C21" i="36"/>
  <c r="M6" i="16"/>
  <c r="N22" i="15"/>
  <c r="N11" i="15"/>
  <c r="N6" i="15"/>
  <c r="T6" i="8"/>
  <c r="C193" i="62" s="1"/>
  <c r="T22" i="7"/>
  <c r="T11" i="7"/>
  <c r="T6" i="7"/>
  <c r="C231" i="62" s="1"/>
  <c r="U26" i="2"/>
  <c r="U25" i="2"/>
  <c r="V17" i="2"/>
  <c r="U17" i="2"/>
  <c r="U7" i="2"/>
  <c r="C26" i="62" s="1"/>
  <c r="T36" i="1"/>
  <c r="T35" i="1"/>
  <c r="T34" i="1"/>
  <c r="T10" i="58"/>
  <c r="C1143" i="62" s="1"/>
  <c r="S10" i="58"/>
  <c r="C1142" i="62" s="1"/>
  <c r="R10" i="58"/>
  <c r="C1141" i="62" s="1"/>
  <c r="Q10" i="58"/>
  <c r="C1140" i="62" s="1"/>
  <c r="P10" i="58"/>
  <c r="C1139" i="62" s="1"/>
  <c r="O10" i="58"/>
  <c r="C1138" i="62" s="1"/>
  <c r="N10" i="58"/>
  <c r="C1137" i="62" s="1"/>
  <c r="M10" i="58"/>
  <c r="C1136" i="62" s="1"/>
  <c r="L10" i="58"/>
  <c r="C1135" i="62" s="1"/>
  <c r="K10" i="58"/>
  <c r="C1134" i="62" s="1"/>
  <c r="J10" i="58"/>
  <c r="C1133" i="62" s="1"/>
  <c r="I10" i="58"/>
  <c r="H10" i="58"/>
  <c r="G10" i="58"/>
  <c r="F10" i="58"/>
  <c r="C1127" i="62" s="1"/>
  <c r="E10" i="58"/>
  <c r="C1126" i="62" s="1"/>
  <c r="D10" i="58"/>
  <c r="C1125" i="62" s="1"/>
  <c r="C8" i="58"/>
  <c r="C1122" i="62" s="1"/>
  <c r="C7" i="58"/>
  <c r="C1121" i="62" s="1"/>
  <c r="C6" i="58"/>
  <c r="AI30" i="40"/>
  <c r="AI23" i="40"/>
  <c r="AI16" i="40"/>
  <c r="C1128" i="62" l="1"/>
  <c r="D209" i="55"/>
  <c r="C1120" i="62"/>
  <c r="U24" i="2"/>
  <c r="AD7" i="58"/>
  <c r="E209" i="55"/>
  <c r="AD8" i="58"/>
  <c r="F209" i="55"/>
  <c r="AD6" i="58"/>
  <c r="U7" i="60"/>
  <c r="G25" i="48"/>
  <c r="N34" i="15"/>
  <c r="AI37" i="40"/>
  <c r="C1194" i="62" s="1"/>
  <c r="C10" i="58"/>
  <c r="C24" i="60"/>
  <c r="T7" i="60"/>
  <c r="T35" i="7"/>
  <c r="D15" i="55"/>
  <c r="E15" i="55"/>
  <c r="F15" i="55"/>
  <c r="G15" i="55"/>
  <c r="J15" i="55"/>
  <c r="C17" i="55"/>
  <c r="C18" i="55"/>
  <c r="C19" i="55"/>
  <c r="C20" i="55"/>
  <c r="C21" i="55"/>
  <c r="D9" i="55"/>
  <c r="E9" i="55"/>
  <c r="F9" i="55"/>
  <c r="G9" i="55"/>
  <c r="J9" i="55"/>
  <c r="C10" i="55"/>
  <c r="C11" i="55"/>
  <c r="C12" i="55"/>
  <c r="C13" i="55"/>
  <c r="C14" i="55"/>
  <c r="C30" i="55"/>
  <c r="C31" i="55"/>
  <c r="C32" i="55"/>
  <c r="C24" i="55"/>
  <c r="C25" i="55"/>
  <c r="C26" i="55"/>
  <c r="D39" i="55"/>
  <c r="E39" i="55"/>
  <c r="F39" i="55"/>
  <c r="G39" i="55"/>
  <c r="J39" i="55"/>
  <c r="C41" i="55"/>
  <c r="C42" i="55"/>
  <c r="C43" i="55"/>
  <c r="D35" i="55"/>
  <c r="E35" i="55"/>
  <c r="F35" i="55"/>
  <c r="G35" i="55"/>
  <c r="J35" i="55"/>
  <c r="C36" i="55"/>
  <c r="C37" i="55"/>
  <c r="C38" i="55"/>
  <c r="D49" i="55"/>
  <c r="E49" i="55"/>
  <c r="F49" i="55"/>
  <c r="G49" i="55"/>
  <c r="J49" i="55"/>
  <c r="C51" i="55"/>
  <c r="C52" i="55"/>
  <c r="C53" i="55"/>
  <c r="C54" i="55"/>
  <c r="D55" i="55"/>
  <c r="E55" i="55"/>
  <c r="F55" i="55"/>
  <c r="G55" i="55"/>
  <c r="J55" i="55"/>
  <c r="C56" i="55"/>
  <c r="C57" i="55"/>
  <c r="C58" i="55"/>
  <c r="D45" i="55"/>
  <c r="E45" i="55"/>
  <c r="F45" i="55"/>
  <c r="G45" i="55"/>
  <c r="J45" i="55"/>
  <c r="C46" i="55"/>
  <c r="C47" i="55"/>
  <c r="C48" i="55"/>
  <c r="D68" i="55"/>
  <c r="E68" i="55"/>
  <c r="F68" i="55"/>
  <c r="G68" i="55"/>
  <c r="J68" i="55"/>
  <c r="C69" i="55"/>
  <c r="C70" i="55"/>
  <c r="C71" i="55"/>
  <c r="C72" i="55"/>
  <c r="C73" i="55"/>
  <c r="C74" i="55"/>
  <c r="C75" i="55"/>
  <c r="D60" i="55"/>
  <c r="E60" i="55"/>
  <c r="F60" i="55"/>
  <c r="G60" i="55"/>
  <c r="J60" i="55"/>
  <c r="C61" i="55"/>
  <c r="C62" i="55"/>
  <c r="C63" i="55"/>
  <c r="C64" i="55"/>
  <c r="C65" i="55"/>
  <c r="C66" i="55"/>
  <c r="C67" i="55"/>
  <c r="D84" i="55"/>
  <c r="E84" i="55"/>
  <c r="F84" i="55"/>
  <c r="G84" i="55"/>
  <c r="J84" i="55"/>
  <c r="C85" i="55"/>
  <c r="C86" i="55"/>
  <c r="C87" i="55"/>
  <c r="C88" i="55"/>
  <c r="C89" i="55"/>
  <c r="C90" i="55"/>
  <c r="D77" i="55"/>
  <c r="E77" i="55"/>
  <c r="F77" i="55"/>
  <c r="G77" i="55"/>
  <c r="J77" i="55"/>
  <c r="C78" i="55"/>
  <c r="C79" i="55"/>
  <c r="C80" i="55"/>
  <c r="C81" i="55"/>
  <c r="C82" i="55"/>
  <c r="C83" i="55"/>
  <c r="C100" i="55"/>
  <c r="C101" i="55"/>
  <c r="C102" i="55"/>
  <c r="C94" i="55"/>
  <c r="C95" i="55"/>
  <c r="C96" i="55"/>
  <c r="C108" i="55"/>
  <c r="C109" i="55"/>
  <c r="C110" i="55"/>
  <c r="C111" i="55"/>
  <c r="C112" i="55"/>
  <c r="C113" i="55"/>
  <c r="C114" i="55"/>
  <c r="C115" i="55"/>
  <c r="C116" i="55"/>
  <c r="D117" i="55"/>
  <c r="E117" i="55"/>
  <c r="F117" i="55"/>
  <c r="G117" i="55"/>
  <c r="J117" i="55"/>
  <c r="C118" i="55"/>
  <c r="C119" i="55"/>
  <c r="C120" i="55"/>
  <c r="C121" i="55"/>
  <c r="C122" i="55"/>
  <c r="C123" i="55"/>
  <c r="C124" i="55"/>
  <c r="C125" i="55"/>
  <c r="C126" i="55"/>
  <c r="C127" i="55"/>
  <c r="C136" i="55"/>
  <c r="C137" i="55"/>
  <c r="C131" i="55"/>
  <c r="C132" i="55"/>
  <c r="E142" i="55"/>
  <c r="F142" i="55"/>
  <c r="G142" i="55"/>
  <c r="J142" i="55"/>
  <c r="C144" i="55"/>
  <c r="C145" i="55"/>
  <c r="C146" i="55"/>
  <c r="C147" i="55"/>
  <c r="D148" i="55"/>
  <c r="E148" i="55"/>
  <c r="F148" i="55"/>
  <c r="G148" i="55"/>
  <c r="J148" i="55"/>
  <c r="C149" i="55"/>
  <c r="C150" i="55"/>
  <c r="D139" i="55"/>
  <c r="E139" i="55"/>
  <c r="F139" i="55"/>
  <c r="G139" i="55"/>
  <c r="J139" i="55"/>
  <c r="C140" i="55"/>
  <c r="C141" i="55"/>
  <c r="D160" i="55"/>
  <c r="E160" i="55"/>
  <c r="F160" i="55"/>
  <c r="G160" i="55"/>
  <c r="J160" i="55"/>
  <c r="C161" i="55"/>
  <c r="C162" i="55"/>
  <c r="C163" i="55"/>
  <c r="C164" i="55"/>
  <c r="C165" i="55"/>
  <c r="C166" i="55"/>
  <c r="C167" i="55"/>
  <c r="D152" i="55"/>
  <c r="E152" i="55"/>
  <c r="F152" i="55"/>
  <c r="G152" i="55"/>
  <c r="J152" i="55"/>
  <c r="C153" i="55"/>
  <c r="C154" i="55"/>
  <c r="C155" i="55"/>
  <c r="C156" i="55"/>
  <c r="C157" i="55"/>
  <c r="C158" i="55"/>
  <c r="C159" i="55"/>
  <c r="D176" i="55"/>
  <c r="E176" i="55"/>
  <c r="F176" i="55"/>
  <c r="G176" i="55"/>
  <c r="J176" i="55"/>
  <c r="C177" i="55"/>
  <c r="C178" i="55"/>
  <c r="C179" i="55"/>
  <c r="C180" i="55"/>
  <c r="C181" i="55"/>
  <c r="C182" i="55"/>
  <c r="D169" i="55"/>
  <c r="E169" i="55"/>
  <c r="F169" i="55"/>
  <c r="G169" i="55"/>
  <c r="J169" i="55"/>
  <c r="C170" i="55"/>
  <c r="C171" i="55"/>
  <c r="C172" i="55"/>
  <c r="C173" i="55"/>
  <c r="C174" i="55"/>
  <c r="C175" i="55"/>
  <c r="C186" i="55"/>
  <c r="C197" i="55"/>
  <c r="C194" i="55"/>
  <c r="C195" i="55"/>
  <c r="C209" i="55" l="1"/>
  <c r="AD10" i="58"/>
  <c r="C1118" i="62"/>
  <c r="F25" i="48"/>
  <c r="F30" i="48"/>
  <c r="G30" i="48"/>
  <c r="C15" i="55"/>
  <c r="C139" i="55"/>
  <c r="C152" i="55"/>
  <c r="C39" i="55"/>
  <c r="C68" i="55"/>
  <c r="C49" i="55"/>
  <c r="C176" i="55"/>
  <c r="C160" i="55"/>
  <c r="C117" i="55"/>
  <c r="C77" i="55"/>
  <c r="C9" i="55"/>
  <c r="C142" i="55"/>
  <c r="C84" i="55"/>
  <c r="C148" i="55"/>
  <c r="C60" i="55"/>
  <c r="C45" i="55"/>
  <c r="C169" i="55"/>
  <c r="C35" i="55"/>
  <c r="C55" i="55"/>
  <c r="I40" i="50" l="1"/>
  <c r="I39" i="50"/>
  <c r="I38" i="50"/>
  <c r="I37" i="50"/>
  <c r="C9" i="50"/>
  <c r="C10" i="50"/>
  <c r="C409" i="62" s="1"/>
  <c r="C11" i="50"/>
  <c r="V26" i="2"/>
  <c r="V25" i="2"/>
  <c r="D7" i="2"/>
  <c r="C8" i="62" s="1"/>
  <c r="E7" i="2"/>
  <c r="C9" i="62" s="1"/>
  <c r="F7" i="2"/>
  <c r="C10" i="62" s="1"/>
  <c r="G7" i="2"/>
  <c r="C11" i="62" s="1"/>
  <c r="H7" i="2"/>
  <c r="C12" i="62" s="1"/>
  <c r="I7" i="2"/>
  <c r="C13" i="62" s="1"/>
  <c r="J7" i="2"/>
  <c r="C14" i="62" s="1"/>
  <c r="K7" i="2"/>
  <c r="C15" i="62" s="1"/>
  <c r="L7" i="2"/>
  <c r="M7" i="2"/>
  <c r="C18" i="62" s="1"/>
  <c r="N7" i="2"/>
  <c r="C19" i="62" s="1"/>
  <c r="P7" i="2"/>
  <c r="Q7" i="2"/>
  <c r="C22" i="62" s="1"/>
  <c r="R7" i="2"/>
  <c r="C23" i="62" s="1"/>
  <c r="S7" i="2"/>
  <c r="C24" i="62" s="1"/>
  <c r="T7" i="2"/>
  <c r="C25" i="62" s="1"/>
  <c r="V7" i="2"/>
  <c r="C27" i="62" s="1"/>
  <c r="N19" i="49"/>
  <c r="O19" i="49"/>
  <c r="P19" i="49"/>
  <c r="Q19" i="49"/>
  <c r="N12" i="49"/>
  <c r="O12" i="49"/>
  <c r="P12" i="49"/>
  <c r="Q12" i="49"/>
  <c r="N7" i="49"/>
  <c r="O7" i="49"/>
  <c r="P7" i="49"/>
  <c r="Q7" i="49"/>
  <c r="C27" i="49"/>
  <c r="C19" i="49"/>
  <c r="C12" i="49"/>
  <c r="C7" i="49"/>
  <c r="N30" i="51"/>
  <c r="M30" i="51"/>
  <c r="L30" i="51"/>
  <c r="K30" i="51"/>
  <c r="J30" i="51"/>
  <c r="I30" i="51"/>
  <c r="H30" i="51"/>
  <c r="G30" i="51"/>
  <c r="F30" i="51"/>
  <c r="E30" i="51"/>
  <c r="D30" i="51"/>
  <c r="N29" i="51"/>
  <c r="M29" i="51"/>
  <c r="L29" i="51"/>
  <c r="K29" i="51"/>
  <c r="J29" i="51"/>
  <c r="I29" i="51"/>
  <c r="H29" i="51"/>
  <c r="G29" i="51"/>
  <c r="F29" i="51"/>
  <c r="E29" i="51"/>
  <c r="D29" i="51"/>
  <c r="C26" i="51"/>
  <c r="C386" i="62" s="1"/>
  <c r="C25" i="51"/>
  <c r="C24" i="51"/>
  <c r="C23" i="51"/>
  <c r="C22" i="51"/>
  <c r="C21" i="51"/>
  <c r="C20" i="51"/>
  <c r="C19" i="51"/>
  <c r="N18" i="51"/>
  <c r="M18" i="51"/>
  <c r="L18" i="51"/>
  <c r="K18" i="51"/>
  <c r="J18" i="51"/>
  <c r="I18" i="51"/>
  <c r="H18" i="51"/>
  <c r="G18" i="51"/>
  <c r="F18" i="51"/>
  <c r="E18" i="51"/>
  <c r="D18" i="51"/>
  <c r="C17" i="51"/>
  <c r="C16" i="51"/>
  <c r="C15" i="51"/>
  <c r="C9" i="51"/>
  <c r="U7" i="51"/>
  <c r="T7" i="51"/>
  <c r="S7" i="51"/>
  <c r="R7" i="51"/>
  <c r="Q7" i="51"/>
  <c r="P7" i="51"/>
  <c r="O7" i="51"/>
  <c r="N7" i="51"/>
  <c r="M7" i="51"/>
  <c r="L7" i="51"/>
  <c r="K7" i="51"/>
  <c r="J7" i="51"/>
  <c r="I7" i="51"/>
  <c r="C364" i="62" s="1"/>
  <c r="H7" i="51"/>
  <c r="G7" i="51"/>
  <c r="C361" i="62" s="1"/>
  <c r="F7" i="51"/>
  <c r="C360" i="62" s="1"/>
  <c r="E7" i="51"/>
  <c r="D7" i="51"/>
  <c r="S40" i="50"/>
  <c r="S39" i="50"/>
  <c r="R39" i="50"/>
  <c r="Q39" i="50"/>
  <c r="P39" i="50"/>
  <c r="O39" i="50"/>
  <c r="N39" i="50"/>
  <c r="M39" i="50"/>
  <c r="L39" i="50"/>
  <c r="K39" i="50"/>
  <c r="J39" i="50"/>
  <c r="G39" i="50"/>
  <c r="F39" i="50"/>
  <c r="E39" i="50"/>
  <c r="D39" i="50"/>
  <c r="S38" i="50"/>
  <c r="R38" i="50"/>
  <c r="Q38" i="50"/>
  <c r="P38" i="50"/>
  <c r="O38" i="50"/>
  <c r="N38" i="50"/>
  <c r="M38" i="50"/>
  <c r="L38" i="50"/>
  <c r="K38" i="50"/>
  <c r="J38" i="50"/>
  <c r="G38" i="50"/>
  <c r="F38" i="50"/>
  <c r="E38" i="50"/>
  <c r="D38" i="50"/>
  <c r="C433" i="62"/>
  <c r="C432" i="62"/>
  <c r="C430" i="62"/>
  <c r="C429" i="62"/>
  <c r="C428" i="62"/>
  <c r="S27" i="50"/>
  <c r="R27" i="50"/>
  <c r="Q27" i="50"/>
  <c r="P27" i="50"/>
  <c r="O27" i="50"/>
  <c r="N27" i="50"/>
  <c r="M27" i="50"/>
  <c r="L27" i="50"/>
  <c r="K27" i="50"/>
  <c r="G27" i="50"/>
  <c r="F27" i="50"/>
  <c r="E27" i="50"/>
  <c r="D27" i="50"/>
  <c r="AD26" i="50"/>
  <c r="AC26" i="50"/>
  <c r="AD25" i="50"/>
  <c r="AC25" i="50"/>
  <c r="AD24" i="50"/>
  <c r="AC24" i="50"/>
  <c r="AD23" i="50"/>
  <c r="AC23" i="50"/>
  <c r="AD22" i="50"/>
  <c r="AC22" i="50"/>
  <c r="AD21" i="50"/>
  <c r="AC21" i="50"/>
  <c r="AD20" i="50"/>
  <c r="AC20" i="50"/>
  <c r="Z19" i="50"/>
  <c r="Y19" i="50"/>
  <c r="X19" i="50"/>
  <c r="W19" i="50"/>
  <c r="V19" i="50"/>
  <c r="U19" i="50"/>
  <c r="T19" i="50"/>
  <c r="S19" i="50"/>
  <c r="R19" i="50"/>
  <c r="Q19" i="50"/>
  <c r="P19" i="50"/>
  <c r="O19" i="50"/>
  <c r="N19" i="50"/>
  <c r="M19" i="50"/>
  <c r="L19" i="50"/>
  <c r="K19" i="50"/>
  <c r="J19" i="50"/>
  <c r="G19" i="50"/>
  <c r="F19" i="50"/>
  <c r="E19" i="50"/>
  <c r="D19" i="50"/>
  <c r="AD18" i="50"/>
  <c r="AC18" i="50"/>
  <c r="AD17" i="50"/>
  <c r="AC17" i="50"/>
  <c r="AD16" i="50"/>
  <c r="AC16" i="50"/>
  <c r="AD15" i="50"/>
  <c r="AC15" i="50"/>
  <c r="AD14" i="50"/>
  <c r="AC14" i="50"/>
  <c r="AD13" i="50"/>
  <c r="AC13" i="50"/>
  <c r="C412" i="62"/>
  <c r="Z12" i="50"/>
  <c r="Y12" i="50"/>
  <c r="X12" i="50"/>
  <c r="W12" i="50"/>
  <c r="V12" i="50"/>
  <c r="U12" i="50"/>
  <c r="T12" i="50"/>
  <c r="S12" i="50"/>
  <c r="R12" i="50"/>
  <c r="Q12" i="50"/>
  <c r="P12" i="50"/>
  <c r="O12" i="50"/>
  <c r="N12" i="50"/>
  <c r="M12" i="50"/>
  <c r="L12" i="50"/>
  <c r="K12" i="50"/>
  <c r="J12" i="50"/>
  <c r="G12" i="50"/>
  <c r="F12" i="50"/>
  <c r="E12" i="50"/>
  <c r="D12" i="50"/>
  <c r="AD11" i="50"/>
  <c r="AC11" i="50"/>
  <c r="AD10" i="50"/>
  <c r="AC10" i="50"/>
  <c r="AD9" i="50"/>
  <c r="AC9" i="50"/>
  <c r="AD8" i="50"/>
  <c r="AC8" i="50"/>
  <c r="R40" i="50"/>
  <c r="P40" i="50"/>
  <c r="O40" i="50"/>
  <c r="M37" i="50"/>
  <c r="K40" i="50"/>
  <c r="J40" i="50"/>
  <c r="G40" i="50"/>
  <c r="F40" i="50"/>
  <c r="E40" i="50"/>
  <c r="D40" i="50"/>
  <c r="E27" i="49"/>
  <c r="F27" i="49"/>
  <c r="G27" i="49"/>
  <c r="H27" i="49"/>
  <c r="I27" i="49"/>
  <c r="J27" i="49"/>
  <c r="K27" i="49"/>
  <c r="L27" i="49"/>
  <c r="M27" i="49"/>
  <c r="N27" i="49"/>
  <c r="O27" i="49"/>
  <c r="P27" i="49"/>
  <c r="Q27" i="49"/>
  <c r="R27" i="49"/>
  <c r="D29" i="49"/>
  <c r="C1103" i="62" s="1"/>
  <c r="D30" i="49"/>
  <c r="C1104" i="62" s="1"/>
  <c r="D31" i="49"/>
  <c r="C1105" i="62" s="1"/>
  <c r="D32" i="49"/>
  <c r="C1106" i="62" s="1"/>
  <c r="D34" i="49"/>
  <c r="C1108" i="62" s="1"/>
  <c r="D28" i="49"/>
  <c r="C1102" i="62" s="1"/>
  <c r="U8" i="49"/>
  <c r="U9" i="49"/>
  <c r="U10" i="49"/>
  <c r="U11" i="49"/>
  <c r="U13" i="49"/>
  <c r="U14" i="49"/>
  <c r="U15" i="49"/>
  <c r="U16" i="49"/>
  <c r="U17" i="49"/>
  <c r="U18" i="49"/>
  <c r="U20" i="49"/>
  <c r="U21" i="49"/>
  <c r="U22" i="49"/>
  <c r="U23" i="49"/>
  <c r="U24" i="49"/>
  <c r="U25" i="49"/>
  <c r="U26" i="49"/>
  <c r="U27" i="49" l="1"/>
  <c r="C46" i="49"/>
  <c r="C1070" i="62"/>
  <c r="N31" i="51"/>
  <c r="C369" i="62"/>
  <c r="AB16" i="50"/>
  <c r="C415" i="62"/>
  <c r="AA26" i="50"/>
  <c r="C425" i="62"/>
  <c r="C27" i="50"/>
  <c r="C426" i="62" s="1"/>
  <c r="C427" i="62"/>
  <c r="AB21" i="50"/>
  <c r="C420" i="62"/>
  <c r="AB17" i="50"/>
  <c r="C416" i="62"/>
  <c r="AB22" i="50"/>
  <c r="C421" i="62"/>
  <c r="C45" i="50"/>
  <c r="C431" i="62"/>
  <c r="D31" i="51"/>
  <c r="C358" i="62"/>
  <c r="AB18" i="50"/>
  <c r="C417" i="62"/>
  <c r="E31" i="51"/>
  <c r="C359" i="62"/>
  <c r="V19" i="51"/>
  <c r="C379" i="62"/>
  <c r="AB23" i="50"/>
  <c r="C422" i="62"/>
  <c r="C372" i="62"/>
  <c r="V9" i="51"/>
  <c r="W9" i="51"/>
  <c r="V20" i="51"/>
  <c r="C380" i="62"/>
  <c r="AB8" i="50"/>
  <c r="C407" i="62"/>
  <c r="C375" i="62"/>
  <c r="V15" i="51"/>
  <c r="W15" i="51"/>
  <c r="V21" i="51"/>
  <c r="C381" i="62"/>
  <c r="AB11" i="50"/>
  <c r="C410" i="62"/>
  <c r="H31" i="51"/>
  <c r="C363" i="62"/>
  <c r="C376" i="62"/>
  <c r="V16" i="51"/>
  <c r="W16" i="51"/>
  <c r="V22" i="51"/>
  <c r="C382" i="62"/>
  <c r="AB14" i="50"/>
  <c r="C413" i="62"/>
  <c r="AB24" i="50"/>
  <c r="C423" i="62"/>
  <c r="C377" i="62"/>
  <c r="V17" i="51"/>
  <c r="W17" i="51"/>
  <c r="V23" i="51"/>
  <c r="C383" i="62"/>
  <c r="AB9" i="50"/>
  <c r="C408" i="62"/>
  <c r="J31" i="51"/>
  <c r="C365" i="62"/>
  <c r="V24" i="51"/>
  <c r="C384" i="62"/>
  <c r="N46" i="49"/>
  <c r="K31" i="51"/>
  <c r="C366" i="62"/>
  <c r="V25" i="51"/>
  <c r="C385" i="62"/>
  <c r="C17" i="62"/>
  <c r="AA15" i="50"/>
  <c r="C414" i="62"/>
  <c r="AB25" i="50"/>
  <c r="C424" i="62"/>
  <c r="L31" i="51"/>
  <c r="C367" i="62"/>
  <c r="AB20" i="50"/>
  <c r="C419" i="62"/>
  <c r="M31" i="51"/>
  <c r="C368" i="62"/>
  <c r="C35" i="51"/>
  <c r="I28" i="51"/>
  <c r="C34" i="51"/>
  <c r="C37" i="51"/>
  <c r="I31" i="51"/>
  <c r="C38" i="51"/>
  <c r="F28" i="51"/>
  <c r="H28" i="51"/>
  <c r="F31" i="51"/>
  <c r="G28" i="51"/>
  <c r="G31" i="51"/>
  <c r="Q37" i="50"/>
  <c r="L37" i="50"/>
  <c r="S37" i="50"/>
  <c r="V24" i="2"/>
  <c r="Q46" i="49"/>
  <c r="P46" i="49"/>
  <c r="O46" i="49"/>
  <c r="C7" i="51"/>
  <c r="J28" i="51"/>
  <c r="K28" i="51"/>
  <c r="L28" i="51"/>
  <c r="M28" i="51"/>
  <c r="N28" i="51"/>
  <c r="C33" i="51"/>
  <c r="C32" i="51"/>
  <c r="X7" i="51"/>
  <c r="C18" i="51"/>
  <c r="C378" i="62" s="1"/>
  <c r="D28" i="51"/>
  <c r="D27" i="49"/>
  <c r="S27" i="49" s="1"/>
  <c r="C44" i="50"/>
  <c r="AB26" i="50"/>
  <c r="AD12" i="50"/>
  <c r="N37" i="50"/>
  <c r="AC19" i="50"/>
  <c r="Q40" i="50"/>
  <c r="P37" i="50"/>
  <c r="AA9" i="50"/>
  <c r="C42" i="50"/>
  <c r="AA23" i="50"/>
  <c r="C43" i="50"/>
  <c r="C7" i="50"/>
  <c r="C39" i="50"/>
  <c r="O37" i="50"/>
  <c r="V37" i="50"/>
  <c r="AB15" i="50"/>
  <c r="E37" i="50"/>
  <c r="F37" i="50"/>
  <c r="L40" i="50"/>
  <c r="M40" i="50"/>
  <c r="Z37" i="50"/>
  <c r="AC12" i="50"/>
  <c r="N40" i="50"/>
  <c r="C12" i="50"/>
  <c r="C41" i="50"/>
  <c r="U37" i="50"/>
  <c r="C46" i="50"/>
  <c r="C47" i="50"/>
  <c r="W37" i="50"/>
  <c r="X37" i="50"/>
  <c r="Y37" i="50"/>
  <c r="K37" i="50"/>
  <c r="R37" i="50"/>
  <c r="Y7" i="51"/>
  <c r="C29" i="51"/>
  <c r="V26" i="51"/>
  <c r="C30" i="51"/>
  <c r="E28" i="51"/>
  <c r="C36" i="51"/>
  <c r="AA10" i="50"/>
  <c r="AA24" i="50"/>
  <c r="AB10" i="50"/>
  <c r="C19" i="50"/>
  <c r="AA21" i="50"/>
  <c r="AC7" i="50"/>
  <c r="AA16" i="50"/>
  <c r="AD7" i="50"/>
  <c r="AA13" i="50"/>
  <c r="T37" i="50"/>
  <c r="AA11" i="50"/>
  <c r="AB13" i="50"/>
  <c r="AA25" i="50"/>
  <c r="AA8" i="50"/>
  <c r="AA22" i="50"/>
  <c r="D37" i="50"/>
  <c r="AA17" i="50"/>
  <c r="AA14" i="50"/>
  <c r="G37" i="50"/>
  <c r="AD19" i="50"/>
  <c r="J37" i="50"/>
  <c r="C38" i="50"/>
  <c r="AA20" i="50"/>
  <c r="AA18" i="50"/>
  <c r="R7" i="49"/>
  <c r="D16" i="49"/>
  <c r="D26" i="49"/>
  <c r="D25" i="49"/>
  <c r="D24" i="49"/>
  <c r="D23" i="49"/>
  <c r="D22" i="49"/>
  <c r="D21" i="49"/>
  <c r="D20" i="49"/>
  <c r="R19" i="49"/>
  <c r="M19" i="49"/>
  <c r="L19" i="49"/>
  <c r="K19" i="49"/>
  <c r="J19" i="49"/>
  <c r="I19" i="49"/>
  <c r="H19" i="49"/>
  <c r="G19" i="49"/>
  <c r="F19" i="49"/>
  <c r="E19" i="49"/>
  <c r="D18" i="49"/>
  <c r="D17" i="49"/>
  <c r="D15" i="49"/>
  <c r="D14" i="49"/>
  <c r="D13" i="49"/>
  <c r="R12" i="49"/>
  <c r="M12" i="49"/>
  <c r="L12" i="49"/>
  <c r="K12" i="49"/>
  <c r="J12" i="49"/>
  <c r="I12" i="49"/>
  <c r="H12" i="49"/>
  <c r="G12" i="49"/>
  <c r="F12" i="49"/>
  <c r="E12" i="49"/>
  <c r="D11" i="49"/>
  <c r="D10" i="49"/>
  <c r="D9" i="49"/>
  <c r="D8" i="49"/>
  <c r="C1082" i="62" s="1"/>
  <c r="M7" i="49"/>
  <c r="L7" i="49"/>
  <c r="K7" i="49"/>
  <c r="C1080" i="62" s="1"/>
  <c r="J7" i="49"/>
  <c r="C1079" i="62" s="1"/>
  <c r="I7" i="49"/>
  <c r="C1078" i="62" s="1"/>
  <c r="H7" i="49"/>
  <c r="C1077" i="62" s="1"/>
  <c r="G7" i="49"/>
  <c r="F7" i="49"/>
  <c r="E7" i="49"/>
  <c r="S16" i="49" l="1"/>
  <c r="C1090" i="62"/>
  <c r="S20" i="49"/>
  <c r="C1094" i="62"/>
  <c r="S21" i="49"/>
  <c r="C1095" i="62"/>
  <c r="S13" i="49"/>
  <c r="C1087" i="62"/>
  <c r="D200" i="55"/>
  <c r="C1073" i="62"/>
  <c r="S14" i="49"/>
  <c r="C1088" i="62"/>
  <c r="S22" i="49"/>
  <c r="C1096" i="62"/>
  <c r="E200" i="55"/>
  <c r="C1074" i="62"/>
  <c r="S15" i="49"/>
  <c r="C1089" i="62"/>
  <c r="S23" i="49"/>
  <c r="C1097" i="62"/>
  <c r="F200" i="55"/>
  <c r="C1075" i="62"/>
  <c r="S9" i="49"/>
  <c r="C1083" i="62"/>
  <c r="S17" i="49"/>
  <c r="C1091" i="62"/>
  <c r="S24" i="49"/>
  <c r="C1098" i="62"/>
  <c r="S10" i="49"/>
  <c r="C1084" i="62"/>
  <c r="S18" i="49"/>
  <c r="C1092" i="62"/>
  <c r="S25" i="49"/>
  <c r="C1099" i="62"/>
  <c r="S11" i="49"/>
  <c r="C1085" i="62"/>
  <c r="S26" i="49"/>
  <c r="C1100" i="62"/>
  <c r="C40" i="50"/>
  <c r="C388" i="62"/>
  <c r="AB19" i="50"/>
  <c r="C418" i="62"/>
  <c r="G12" i="48"/>
  <c r="AB12" i="50"/>
  <c r="C411" i="62"/>
  <c r="C31" i="51"/>
  <c r="C356" i="62"/>
  <c r="G11" i="48"/>
  <c r="W7" i="51"/>
  <c r="V7" i="51"/>
  <c r="C28" i="51"/>
  <c r="F11" i="48" s="1"/>
  <c r="AB7" i="50"/>
  <c r="F46" i="49"/>
  <c r="G46" i="49"/>
  <c r="I46" i="49"/>
  <c r="J46" i="49"/>
  <c r="K46" i="49"/>
  <c r="L46" i="49"/>
  <c r="M46" i="49"/>
  <c r="E46" i="49"/>
  <c r="T27" i="49"/>
  <c r="D7" i="49"/>
  <c r="C1071" i="62" s="1"/>
  <c r="S8" i="49"/>
  <c r="AA12" i="50"/>
  <c r="AA7" i="50"/>
  <c r="AA19" i="50"/>
  <c r="C37" i="50"/>
  <c r="T18" i="49"/>
  <c r="T25" i="49"/>
  <c r="T26" i="49"/>
  <c r="T16" i="49"/>
  <c r="U7" i="49"/>
  <c r="R46" i="49"/>
  <c r="H46" i="49"/>
  <c r="U12" i="49"/>
  <c r="T13" i="49"/>
  <c r="T14" i="49"/>
  <c r="T8" i="49"/>
  <c r="U19" i="49"/>
  <c r="T9" i="49"/>
  <c r="T20" i="49"/>
  <c r="T10" i="49"/>
  <c r="T15" i="49"/>
  <c r="T21" i="49"/>
  <c r="T11" i="49"/>
  <c r="T22" i="49"/>
  <c r="T23" i="49"/>
  <c r="T17" i="49"/>
  <c r="T24" i="49"/>
  <c r="D19" i="49"/>
  <c r="T19" i="49" s="1"/>
  <c r="D12" i="49"/>
  <c r="T12" i="49" s="1"/>
  <c r="P9" i="23"/>
  <c r="Y9" i="23"/>
  <c r="P10" i="23"/>
  <c r="Y10" i="23"/>
  <c r="P11" i="23"/>
  <c r="Y11" i="23"/>
  <c r="P12" i="23"/>
  <c r="Y12" i="23"/>
  <c r="P13" i="23"/>
  <c r="Y13" i="23"/>
  <c r="P14" i="23"/>
  <c r="Y14" i="23"/>
  <c r="P15" i="23"/>
  <c r="Y15" i="23"/>
  <c r="AG9" i="23"/>
  <c r="AJ11" i="32"/>
  <c r="AJ12" i="32"/>
  <c r="AJ13" i="32"/>
  <c r="AJ14" i="32"/>
  <c r="AJ15" i="32"/>
  <c r="AJ16" i="32"/>
  <c r="AJ17" i="32"/>
  <c r="AJ18" i="32"/>
  <c r="AJ19" i="32"/>
  <c r="AJ20" i="32"/>
  <c r="AJ10" i="32"/>
  <c r="V8" i="21"/>
  <c r="V9" i="21"/>
  <c r="V10" i="21"/>
  <c r="V11" i="21"/>
  <c r="V12" i="21"/>
  <c r="V13" i="21"/>
  <c r="V14" i="21"/>
  <c r="V15" i="21"/>
  <c r="V16" i="21"/>
  <c r="V18" i="21"/>
  <c r="V19" i="21"/>
  <c r="V20" i="21"/>
  <c r="V21" i="21"/>
  <c r="D26" i="20"/>
  <c r="E26" i="20"/>
  <c r="F26" i="20"/>
  <c r="G26" i="20"/>
  <c r="H26" i="20"/>
  <c r="I26" i="20"/>
  <c r="J26" i="20"/>
  <c r="K26" i="20"/>
  <c r="L26" i="20"/>
  <c r="M26" i="20"/>
  <c r="N26" i="20"/>
  <c r="D39" i="19"/>
  <c r="E39" i="19"/>
  <c r="F39" i="19"/>
  <c r="G39" i="19"/>
  <c r="H39" i="19"/>
  <c r="I39" i="19"/>
  <c r="J39" i="19"/>
  <c r="K39" i="19"/>
  <c r="L39" i="19"/>
  <c r="M39" i="19"/>
  <c r="N39" i="19"/>
  <c r="O39" i="19"/>
  <c r="P39" i="19"/>
  <c r="Q39" i="19"/>
  <c r="AA8" i="19"/>
  <c r="AA9" i="19"/>
  <c r="AA10" i="19"/>
  <c r="AA11" i="19"/>
  <c r="AA13" i="19"/>
  <c r="AA14" i="19"/>
  <c r="AA15" i="19"/>
  <c r="AA16" i="19"/>
  <c r="AA17" i="19"/>
  <c r="AA18" i="19"/>
  <c r="AA20" i="19"/>
  <c r="AA21" i="19"/>
  <c r="AA22" i="19"/>
  <c r="AA23" i="19"/>
  <c r="AA24" i="19"/>
  <c r="AA25" i="19"/>
  <c r="AA26" i="19"/>
  <c r="AB8" i="19"/>
  <c r="AB9" i="19"/>
  <c r="AB10" i="19"/>
  <c r="AB11" i="19"/>
  <c r="AB13" i="19"/>
  <c r="AB14" i="19"/>
  <c r="AB15" i="19"/>
  <c r="AB16" i="19"/>
  <c r="AB17" i="19"/>
  <c r="AB18" i="19"/>
  <c r="AB20" i="19"/>
  <c r="AB21" i="19"/>
  <c r="AB22" i="19"/>
  <c r="AB23" i="19"/>
  <c r="AB24" i="19"/>
  <c r="AB25" i="19"/>
  <c r="AB26" i="19"/>
  <c r="W8" i="17"/>
  <c r="W9" i="17"/>
  <c r="AD9" i="17" s="1"/>
  <c r="W10" i="17"/>
  <c r="AD10" i="17" s="1"/>
  <c r="W11" i="17"/>
  <c r="AD11" i="17" s="1"/>
  <c r="W13" i="17"/>
  <c r="W14" i="17"/>
  <c r="AD14" i="17" s="1"/>
  <c r="W15" i="17"/>
  <c r="AD15" i="17" s="1"/>
  <c r="W16" i="17"/>
  <c r="AD16" i="17" s="1"/>
  <c r="W17" i="17"/>
  <c r="AD17" i="17" s="1"/>
  <c r="W19" i="17"/>
  <c r="AD19" i="17" s="1"/>
  <c r="W20" i="17"/>
  <c r="AD20" i="17" s="1"/>
  <c r="W21" i="17"/>
  <c r="W22" i="17"/>
  <c r="AD22" i="17" s="1"/>
  <c r="W23" i="17"/>
  <c r="AD23" i="17" s="1"/>
  <c r="W24" i="17"/>
  <c r="AD24" i="17" s="1"/>
  <c r="W25" i="17"/>
  <c r="AD25" i="17" s="1"/>
  <c r="W27" i="17"/>
  <c r="W28" i="17"/>
  <c r="AD28" i="17" s="1"/>
  <c r="W29" i="17"/>
  <c r="AD29" i="17" s="1"/>
  <c r="W30" i="17"/>
  <c r="AD30" i="17" s="1"/>
  <c r="W31" i="17"/>
  <c r="AD31" i="17" s="1"/>
  <c r="V7" i="16"/>
  <c r="V8" i="16"/>
  <c r="V9" i="16"/>
  <c r="V10" i="16"/>
  <c r="V11" i="16"/>
  <c r="V12" i="16"/>
  <c r="V13" i="16"/>
  <c r="V14" i="16"/>
  <c r="V15" i="16"/>
  <c r="H8" i="14"/>
  <c r="AC8" i="14" s="1"/>
  <c r="V7" i="15"/>
  <c r="V8" i="15"/>
  <c r="V9" i="15"/>
  <c r="V10" i="15"/>
  <c r="V12" i="15"/>
  <c r="V13" i="15"/>
  <c r="V14" i="15"/>
  <c r="V15" i="15"/>
  <c r="V16" i="15"/>
  <c r="V17" i="15"/>
  <c r="V18" i="15"/>
  <c r="V19" i="15"/>
  <c r="V20" i="15"/>
  <c r="V21" i="15"/>
  <c r="V23" i="15"/>
  <c r="V24" i="15"/>
  <c r="V25" i="15"/>
  <c r="V26" i="15"/>
  <c r="V27" i="15"/>
  <c r="V28" i="15"/>
  <c r="V29" i="15"/>
  <c r="H14" i="14"/>
  <c r="D7" i="14"/>
  <c r="E7" i="14"/>
  <c r="F7" i="14"/>
  <c r="G7" i="14"/>
  <c r="I7" i="14"/>
  <c r="J7" i="14"/>
  <c r="K7" i="14"/>
  <c r="L7" i="14"/>
  <c r="M7" i="14"/>
  <c r="N7" i="14"/>
  <c r="O7" i="14"/>
  <c r="Q7" i="14"/>
  <c r="R7" i="14"/>
  <c r="S7" i="14"/>
  <c r="T7" i="14"/>
  <c r="U7" i="14"/>
  <c r="V7" i="14"/>
  <c r="W7" i="14"/>
  <c r="X7" i="14"/>
  <c r="Y7" i="14"/>
  <c r="Z7" i="14"/>
  <c r="AA7" i="14"/>
  <c r="AA8" i="10"/>
  <c r="AA9" i="10"/>
  <c r="AA10" i="10"/>
  <c r="AA11" i="10"/>
  <c r="AA12" i="10"/>
  <c r="AA13" i="10"/>
  <c r="AA14" i="10"/>
  <c r="AA15" i="10"/>
  <c r="AA16" i="10"/>
  <c r="AA18" i="10"/>
  <c r="L7" i="9"/>
  <c r="C487" i="62" s="1"/>
  <c r="M7" i="9"/>
  <c r="C488" i="62" s="1"/>
  <c r="N7" i="9"/>
  <c r="O7" i="9"/>
  <c r="P7" i="9"/>
  <c r="Q7" i="9"/>
  <c r="R7" i="9"/>
  <c r="S7" i="9"/>
  <c r="T7" i="9"/>
  <c r="C516" i="62" s="1"/>
  <c r="U7" i="9"/>
  <c r="C517" i="62" s="1"/>
  <c r="V7" i="9"/>
  <c r="C518" i="62" s="1"/>
  <c r="C200" i="55" l="1"/>
  <c r="F12" i="48"/>
  <c r="S7" i="49"/>
  <c r="G29" i="48"/>
  <c r="S19" i="49"/>
  <c r="S12" i="49"/>
  <c r="D46" i="49"/>
  <c r="T7" i="49"/>
  <c r="W26" i="17"/>
  <c r="AD27" i="17"/>
  <c r="W18" i="17"/>
  <c r="AD21" i="17"/>
  <c r="W12" i="17"/>
  <c r="AD13" i="17"/>
  <c r="AG8" i="35"/>
  <c r="AG9" i="35"/>
  <c r="AG10" i="35"/>
  <c r="AG11" i="35"/>
  <c r="AG13" i="35"/>
  <c r="AG14" i="35"/>
  <c r="AG15" i="35"/>
  <c r="AG16" i="35"/>
  <c r="AG17" i="35"/>
  <c r="AG18" i="35"/>
  <c r="AG20" i="35"/>
  <c r="AG21" i="35"/>
  <c r="AG22" i="35"/>
  <c r="AG23" i="35"/>
  <c r="AG24" i="35"/>
  <c r="AG25" i="35"/>
  <c r="AG26" i="35"/>
  <c r="AG28" i="35"/>
  <c r="AG29" i="35"/>
  <c r="AG30" i="35"/>
  <c r="AG31" i="35"/>
  <c r="F29" i="48" l="1"/>
  <c r="AD7" i="8"/>
  <c r="AD8" i="8"/>
  <c r="AD9" i="8"/>
  <c r="AD10" i="8"/>
  <c r="AD11" i="8"/>
  <c r="AD12" i="8"/>
  <c r="AD13" i="8"/>
  <c r="AD14" i="8"/>
  <c r="AD15" i="8"/>
  <c r="AF8" i="2"/>
  <c r="AF9" i="2"/>
  <c r="AF10" i="2"/>
  <c r="AF11" i="2"/>
  <c r="AF12" i="2"/>
  <c r="AF13" i="2"/>
  <c r="AF14" i="2"/>
  <c r="AF15" i="2"/>
  <c r="AF16" i="2"/>
  <c r="D26" i="2"/>
  <c r="E26" i="2"/>
  <c r="F26" i="2"/>
  <c r="G26" i="2"/>
  <c r="H26" i="2"/>
  <c r="I26" i="2"/>
  <c r="J26" i="2"/>
  <c r="K26" i="2"/>
  <c r="L26" i="2"/>
  <c r="M26" i="2"/>
  <c r="N26" i="2"/>
  <c r="P26" i="2"/>
  <c r="Q26" i="2"/>
  <c r="R26" i="2"/>
  <c r="S26" i="2"/>
  <c r="T26" i="2"/>
  <c r="W26" i="2"/>
  <c r="D36" i="1"/>
  <c r="E36" i="1"/>
  <c r="F36" i="1"/>
  <c r="G36" i="1"/>
  <c r="H36" i="1"/>
  <c r="I36" i="1"/>
  <c r="J36" i="1"/>
  <c r="K36" i="1"/>
  <c r="M36" i="1"/>
  <c r="N36" i="1"/>
  <c r="O36" i="1"/>
  <c r="P36" i="1"/>
  <c r="Q36" i="1"/>
  <c r="R36" i="1"/>
  <c r="S36" i="1"/>
  <c r="U36" i="1"/>
  <c r="V36" i="1"/>
  <c r="D25" i="2"/>
  <c r="E25" i="2"/>
  <c r="F25" i="2"/>
  <c r="G25" i="2"/>
  <c r="H25" i="2"/>
  <c r="I25" i="2"/>
  <c r="J25" i="2"/>
  <c r="K25" i="2"/>
  <c r="L25" i="2"/>
  <c r="M25" i="2"/>
  <c r="N25" i="2"/>
  <c r="P25" i="2"/>
  <c r="Q25" i="2"/>
  <c r="R25" i="2"/>
  <c r="S25" i="2"/>
  <c r="T25" i="2"/>
  <c r="W25" i="2"/>
  <c r="AE8" i="2"/>
  <c r="AE9" i="2"/>
  <c r="AE10" i="2"/>
  <c r="AE11" i="2"/>
  <c r="AE12" i="2"/>
  <c r="AE13" i="2"/>
  <c r="AE14" i="2"/>
  <c r="AE15" i="2"/>
  <c r="AE16" i="2"/>
  <c r="AE8" i="1"/>
  <c r="AE9" i="1"/>
  <c r="AE10" i="1"/>
  <c r="AE11" i="1"/>
  <c r="AE13" i="1"/>
  <c r="AE14" i="1"/>
  <c r="AE15" i="1"/>
  <c r="AE16" i="1"/>
  <c r="AE17" i="1"/>
  <c r="AE18" i="1"/>
  <c r="AE20" i="1"/>
  <c r="AE21" i="1"/>
  <c r="AE22" i="1"/>
  <c r="AE23" i="1"/>
  <c r="AE24" i="1"/>
  <c r="AE25" i="1"/>
  <c r="AE26" i="1"/>
  <c r="AD8" i="1"/>
  <c r="AD9" i="1"/>
  <c r="AD10" i="1"/>
  <c r="AD11" i="1"/>
  <c r="AD13" i="1"/>
  <c r="AD14" i="1"/>
  <c r="AD15" i="1"/>
  <c r="AD16" i="1"/>
  <c r="AD17" i="1"/>
  <c r="AD18" i="1"/>
  <c r="AD20" i="1"/>
  <c r="AD21" i="1"/>
  <c r="AD22" i="1"/>
  <c r="AD23" i="1"/>
  <c r="AD24" i="1"/>
  <c r="AD25" i="1"/>
  <c r="AD26" i="1"/>
  <c r="Y13" i="20" l="1"/>
  <c r="Y12" i="20"/>
  <c r="Y11" i="20"/>
  <c r="Y10" i="20"/>
  <c r="Y9" i="20"/>
  <c r="Y8" i="20"/>
  <c r="AM13" i="33" l="1"/>
  <c r="C1272" i="62" s="1"/>
  <c r="D13" i="33"/>
  <c r="E13" i="33"/>
  <c r="F13" i="33"/>
  <c r="C1231" i="62" s="1"/>
  <c r="G13" i="33"/>
  <c r="C1232" i="62" s="1"/>
  <c r="H13" i="33"/>
  <c r="C1233" i="62" s="1"/>
  <c r="I13" i="33"/>
  <c r="C1234" i="62" s="1"/>
  <c r="J13" i="33"/>
  <c r="C1235" i="62" s="1"/>
  <c r="K13" i="33"/>
  <c r="C1236" i="62" s="1"/>
  <c r="L13" i="33"/>
  <c r="C1239" i="62" s="1"/>
  <c r="M13" i="33"/>
  <c r="C1240" i="62" s="1"/>
  <c r="N13" i="33"/>
  <c r="C1241" i="62" s="1"/>
  <c r="O13" i="33"/>
  <c r="C1242" i="62" s="1"/>
  <c r="P13" i="33"/>
  <c r="C1244" i="62" s="1"/>
  <c r="Q13" i="33"/>
  <c r="C1245" i="62" s="1"/>
  <c r="R13" i="33"/>
  <c r="C1246" i="62" s="1"/>
  <c r="S13" i="33"/>
  <c r="C1248" i="62" s="1"/>
  <c r="T13" i="33"/>
  <c r="C1249" i="62" s="1"/>
  <c r="U13" i="33"/>
  <c r="C1250" i="62" s="1"/>
  <c r="V13" i="33"/>
  <c r="C1252" i="62" s="1"/>
  <c r="W13" i="33"/>
  <c r="C1253" i="62" s="1"/>
  <c r="X13" i="33"/>
  <c r="C1254" i="62" s="1"/>
  <c r="Y13" i="33"/>
  <c r="C1255" i="62" s="1"/>
  <c r="Z13" i="33"/>
  <c r="C1257" i="62" s="1"/>
  <c r="AA13" i="33"/>
  <c r="C1258" i="62" s="1"/>
  <c r="AB13" i="33"/>
  <c r="C1259" i="62" s="1"/>
  <c r="AC13" i="33"/>
  <c r="C1260" i="62" s="1"/>
  <c r="AD13" i="33"/>
  <c r="C1262" i="62" s="1"/>
  <c r="AE13" i="33"/>
  <c r="C1263" i="62" s="1"/>
  <c r="AF13" i="33"/>
  <c r="C1264" i="62" s="1"/>
  <c r="AG13" i="33"/>
  <c r="C1265" i="62" s="1"/>
  <c r="AH13" i="33"/>
  <c r="C1266" i="62" s="1"/>
  <c r="AI13" i="33"/>
  <c r="C1267" i="62" s="1"/>
  <c r="AJ13" i="33"/>
  <c r="C1268" i="62" s="1"/>
  <c r="AK13" i="33"/>
  <c r="C1270" i="62" s="1"/>
  <c r="AL13" i="33"/>
  <c r="C1271" i="62" s="1"/>
  <c r="C26" i="10" l="1"/>
  <c r="C463" i="62" s="1"/>
  <c r="AB7" i="7" l="1"/>
  <c r="AB8" i="7"/>
  <c r="AB9" i="7"/>
  <c r="AB10" i="7"/>
  <c r="AB12" i="7"/>
  <c r="AB13" i="7"/>
  <c r="AB14" i="7"/>
  <c r="AB15" i="7"/>
  <c r="AB16" i="7"/>
  <c r="AB17" i="7"/>
  <c r="AB18" i="7"/>
  <c r="AB19" i="7"/>
  <c r="AB20" i="7"/>
  <c r="AB21" i="7"/>
  <c r="AB23" i="7"/>
  <c r="AB24" i="7"/>
  <c r="AB25" i="7"/>
  <c r="AB26" i="7"/>
  <c r="AB27" i="7"/>
  <c r="AB28" i="7"/>
  <c r="AB29" i="7"/>
  <c r="Q14" i="18" l="1"/>
  <c r="P14" i="18"/>
  <c r="O14" i="18"/>
  <c r="N14" i="18"/>
  <c r="M14" i="18"/>
  <c r="L14" i="18"/>
  <c r="K14" i="18"/>
  <c r="J14" i="18"/>
  <c r="I14" i="18"/>
  <c r="H14" i="18"/>
  <c r="G14" i="18"/>
  <c r="F14" i="18"/>
  <c r="E14" i="18"/>
  <c r="D14" i="18"/>
  <c r="C36" i="40"/>
  <c r="C1227" i="62" s="1"/>
  <c r="C35" i="40"/>
  <c r="C1226" i="62" s="1"/>
  <c r="C34" i="40"/>
  <c r="C1225" i="62" s="1"/>
  <c r="C33" i="40"/>
  <c r="C1224" i="62" s="1"/>
  <c r="C32" i="40"/>
  <c r="C1223" i="62" s="1"/>
  <c r="C31" i="40"/>
  <c r="C1222" i="62" s="1"/>
  <c r="C29" i="40"/>
  <c r="C1220" i="62" s="1"/>
  <c r="C28" i="40"/>
  <c r="C1219" i="62" s="1"/>
  <c r="C27" i="40"/>
  <c r="C1218" i="62" s="1"/>
  <c r="C26" i="40"/>
  <c r="C1217" i="62" s="1"/>
  <c r="C25" i="40"/>
  <c r="C1216" i="62" s="1"/>
  <c r="C24" i="40"/>
  <c r="C1215" i="62" s="1"/>
  <c r="C22" i="40"/>
  <c r="C1213" i="62" s="1"/>
  <c r="C21" i="40"/>
  <c r="C1212" i="62" s="1"/>
  <c r="C20" i="40"/>
  <c r="C1211" i="62" s="1"/>
  <c r="C19" i="40"/>
  <c r="C1210" i="62" s="1"/>
  <c r="C18" i="40"/>
  <c r="C1209" i="62" s="1"/>
  <c r="C17" i="40"/>
  <c r="C1208" i="62" s="1"/>
  <c r="C15" i="40"/>
  <c r="C1206" i="62" s="1"/>
  <c r="C14" i="40"/>
  <c r="C1205" i="62" s="1"/>
  <c r="C12" i="40"/>
  <c r="C1203" i="62" s="1"/>
  <c r="C11" i="40"/>
  <c r="C1202" i="62" s="1"/>
  <c r="C10" i="40"/>
  <c r="C1201" i="62" s="1"/>
  <c r="C7" i="18"/>
  <c r="R7" i="18" s="1"/>
  <c r="C8" i="18"/>
  <c r="C9" i="18"/>
  <c r="C10" i="18"/>
  <c r="C11" i="18"/>
  <c r="C12" i="18"/>
  <c r="C13" i="18"/>
  <c r="C15" i="18"/>
  <c r="R15" i="18" s="1"/>
  <c r="C16" i="18"/>
  <c r="C17" i="18"/>
  <c r="C18" i="18"/>
  <c r="C19" i="18"/>
  <c r="O26" i="17"/>
  <c r="AD8" i="17"/>
  <c r="X26" i="17"/>
  <c r="Y26" i="17"/>
  <c r="AA26" i="17"/>
  <c r="C16" i="17"/>
  <c r="C804" i="62" s="1"/>
  <c r="H13" i="14"/>
  <c r="H12" i="14"/>
  <c r="H11" i="14"/>
  <c r="H10" i="14"/>
  <c r="H9" i="14"/>
  <c r="Y23" i="9"/>
  <c r="Y22" i="9"/>
  <c r="Y21" i="9"/>
  <c r="Y20" i="9"/>
  <c r="Y19" i="9"/>
  <c r="Y18" i="9"/>
  <c r="Y17" i="9"/>
  <c r="Y16" i="9"/>
  <c r="Y15" i="9"/>
  <c r="Y14" i="9"/>
  <c r="Y13" i="9"/>
  <c r="Y11" i="9"/>
  <c r="Y10" i="9"/>
  <c r="Y9" i="9"/>
  <c r="Y8" i="9"/>
  <c r="AD7" i="35"/>
  <c r="C353" i="62" s="1"/>
  <c r="AB7" i="35"/>
  <c r="AA7" i="35"/>
  <c r="Y7" i="35"/>
  <c r="C321" i="62" s="1"/>
  <c r="X7" i="35"/>
  <c r="C320" i="62" s="1"/>
  <c r="W7" i="35"/>
  <c r="C319" i="62" s="1"/>
  <c r="V7" i="35"/>
  <c r="C318" i="62" s="1"/>
  <c r="U7" i="35"/>
  <c r="C317" i="62" s="1"/>
  <c r="T7" i="35"/>
  <c r="C316" i="62" s="1"/>
  <c r="S7" i="35"/>
  <c r="C315" i="62" s="1"/>
  <c r="R7" i="35"/>
  <c r="C314" i="62" s="1"/>
  <c r="Q7" i="35"/>
  <c r="C313" i="62" s="1"/>
  <c r="P7" i="35"/>
  <c r="N7" i="35"/>
  <c r="M7" i="35"/>
  <c r="L7" i="35"/>
  <c r="K7" i="35"/>
  <c r="J7" i="35"/>
  <c r="C350" i="62" s="1"/>
  <c r="I7" i="35"/>
  <c r="C349" i="62" s="1"/>
  <c r="H7" i="35"/>
  <c r="C348" i="62" s="1"/>
  <c r="G7" i="35"/>
  <c r="C305" i="62" s="1"/>
  <c r="F7" i="35"/>
  <c r="C304" i="62" s="1"/>
  <c r="E7" i="35"/>
  <c r="C303" i="62" s="1"/>
  <c r="D7" i="35"/>
  <c r="C302" i="62" s="1"/>
  <c r="R8" i="18" l="1"/>
  <c r="R11" i="18"/>
  <c r="R10" i="18"/>
  <c r="AD26" i="17"/>
  <c r="S19" i="18"/>
  <c r="S17" i="18"/>
  <c r="S16" i="18"/>
  <c r="S15" i="18"/>
  <c r="S11" i="18"/>
  <c r="S10" i="18"/>
  <c r="S8" i="18"/>
  <c r="S7" i="18"/>
  <c r="AB16" i="17"/>
  <c r="AC16" i="17"/>
  <c r="AB9" i="14"/>
  <c r="AC9" i="14"/>
  <c r="AB10" i="14"/>
  <c r="AC10" i="14"/>
  <c r="AB11" i="14"/>
  <c r="AC11" i="14"/>
  <c r="AB12" i="14"/>
  <c r="AC12" i="14"/>
  <c r="AC14" i="14"/>
  <c r="AB14" i="14"/>
  <c r="H7" i="14"/>
  <c r="AB8" i="14"/>
  <c r="AB13" i="14"/>
  <c r="AC13" i="14"/>
  <c r="R16" i="18"/>
  <c r="R19" i="18"/>
  <c r="R13" i="18"/>
  <c r="S13" i="18"/>
  <c r="R12" i="18"/>
  <c r="S12" i="18"/>
  <c r="R18" i="18"/>
  <c r="S18" i="18"/>
  <c r="R9" i="18"/>
  <c r="S9" i="18"/>
  <c r="R17" i="18"/>
  <c r="Z7" i="35"/>
  <c r="C351" i="62" s="1"/>
  <c r="C14" i="18"/>
  <c r="H35" i="1"/>
  <c r="G35" i="1"/>
  <c r="D35" i="1"/>
  <c r="R9" i="32"/>
  <c r="AB10" i="32"/>
  <c r="AI10" i="32" s="1"/>
  <c r="N10" i="32"/>
  <c r="C20" i="32"/>
  <c r="C10" i="32"/>
  <c r="F35" i="1"/>
  <c r="C20" i="1"/>
  <c r="C81" i="62" s="1"/>
  <c r="C21" i="1"/>
  <c r="C82" i="62" s="1"/>
  <c r="C22" i="1"/>
  <c r="C83" i="62" s="1"/>
  <c r="C23" i="1"/>
  <c r="C84" i="62" s="1"/>
  <c r="C24" i="1"/>
  <c r="C85" i="62" s="1"/>
  <c r="C25" i="1"/>
  <c r="C86" i="62" s="1"/>
  <c r="C26" i="1"/>
  <c r="C87" i="62" s="1"/>
  <c r="C30" i="1"/>
  <c r="C91" i="62" s="1"/>
  <c r="C31" i="1"/>
  <c r="C92" i="62" s="1"/>
  <c r="C32" i="1"/>
  <c r="C93" i="62" s="1"/>
  <c r="D7" i="1"/>
  <c r="C48" i="62" s="1"/>
  <c r="O7" i="21"/>
  <c r="N7" i="21"/>
  <c r="M7" i="21"/>
  <c r="C9" i="21"/>
  <c r="C8" i="21"/>
  <c r="C35" i="19"/>
  <c r="C27" i="17"/>
  <c r="C815" i="62" s="1"/>
  <c r="Y7" i="17"/>
  <c r="X7" i="17"/>
  <c r="W7" i="17"/>
  <c r="C823" i="62" s="1"/>
  <c r="C11" i="17"/>
  <c r="C10" i="17"/>
  <c r="C9" i="17"/>
  <c r="C8" i="17"/>
  <c r="D26" i="17"/>
  <c r="R26" i="17"/>
  <c r="E26" i="17"/>
  <c r="F26" i="17"/>
  <c r="G26" i="17"/>
  <c r="H26" i="17"/>
  <c r="I26" i="17"/>
  <c r="J26" i="17"/>
  <c r="K26" i="17"/>
  <c r="L26" i="17"/>
  <c r="M26" i="17"/>
  <c r="N26" i="17"/>
  <c r="P26" i="17"/>
  <c r="Q26" i="17"/>
  <c r="S26" i="17"/>
  <c r="T26" i="17"/>
  <c r="U26" i="17"/>
  <c r="V26" i="17"/>
  <c r="D18" i="17"/>
  <c r="E18" i="17"/>
  <c r="F18" i="17"/>
  <c r="G18" i="17"/>
  <c r="H18" i="17"/>
  <c r="I18" i="17"/>
  <c r="J18" i="17"/>
  <c r="K18" i="17"/>
  <c r="L18" i="17"/>
  <c r="M18" i="17"/>
  <c r="N18" i="17"/>
  <c r="O18" i="17"/>
  <c r="P18" i="17"/>
  <c r="Q18" i="17"/>
  <c r="R18" i="17"/>
  <c r="S18" i="17"/>
  <c r="T18" i="17"/>
  <c r="U18" i="17"/>
  <c r="V18" i="17"/>
  <c r="X18" i="17"/>
  <c r="Y18" i="17"/>
  <c r="AA18" i="17"/>
  <c r="D12" i="17"/>
  <c r="E12" i="17"/>
  <c r="F12" i="17"/>
  <c r="G12" i="17"/>
  <c r="H12" i="17"/>
  <c r="I12" i="17"/>
  <c r="J12" i="17"/>
  <c r="D143" i="55" s="1"/>
  <c r="K12" i="17"/>
  <c r="E143" i="55" s="1"/>
  <c r="L12" i="17"/>
  <c r="F143" i="55" s="1"/>
  <c r="M12" i="17"/>
  <c r="G143" i="55" s="1"/>
  <c r="N12" i="17"/>
  <c r="O12" i="17"/>
  <c r="P12" i="17"/>
  <c r="Q12" i="17"/>
  <c r="R12" i="17"/>
  <c r="S12" i="17"/>
  <c r="T12" i="17"/>
  <c r="U12" i="17"/>
  <c r="V12" i="17"/>
  <c r="X12" i="17"/>
  <c r="Y12" i="17"/>
  <c r="AA12" i="17"/>
  <c r="D7" i="17"/>
  <c r="C776" i="62" s="1"/>
  <c r="E7" i="17"/>
  <c r="C777" i="62" s="1"/>
  <c r="F7" i="17"/>
  <c r="C778" i="62" s="1"/>
  <c r="G7" i="17"/>
  <c r="C779" i="62" s="1"/>
  <c r="H7" i="17"/>
  <c r="C821" i="62" s="1"/>
  <c r="I7" i="17"/>
  <c r="C822" i="62" s="1"/>
  <c r="J7" i="17"/>
  <c r="K7" i="17"/>
  <c r="L7" i="17"/>
  <c r="M7" i="17"/>
  <c r="N7" i="17"/>
  <c r="C786" i="62" s="1"/>
  <c r="O7" i="17"/>
  <c r="C787" i="62" s="1"/>
  <c r="P7" i="17"/>
  <c r="C788" i="62" s="1"/>
  <c r="Q7" i="17"/>
  <c r="C789" i="62" s="1"/>
  <c r="R7" i="17"/>
  <c r="C790" i="62" s="1"/>
  <c r="S7" i="17"/>
  <c r="C791" i="62" s="1"/>
  <c r="T7" i="17"/>
  <c r="C792" i="62" s="1"/>
  <c r="U7" i="17"/>
  <c r="C793" i="62" s="1"/>
  <c r="V7" i="17"/>
  <c r="C794" i="62" s="1"/>
  <c r="AA7" i="17"/>
  <c r="C781" i="62" l="1"/>
  <c r="C796" i="62"/>
  <c r="C799" i="62"/>
  <c r="C784" i="62"/>
  <c r="C782" i="62"/>
  <c r="C797" i="62"/>
  <c r="C783" i="62"/>
  <c r="C798" i="62"/>
  <c r="C143" i="55"/>
  <c r="D142" i="55"/>
  <c r="S14" i="18"/>
  <c r="AG7" i="35"/>
  <c r="AB26" i="1"/>
  <c r="AB25" i="1"/>
  <c r="AB23" i="1"/>
  <c r="AB24" i="1"/>
  <c r="AB22" i="1"/>
  <c r="AB21" i="1"/>
  <c r="AB20" i="1"/>
  <c r="T9" i="21"/>
  <c r="U9" i="21"/>
  <c r="U8" i="21"/>
  <c r="T8" i="21"/>
  <c r="AD12" i="17"/>
  <c r="Y38" i="17"/>
  <c r="AH10" i="32"/>
  <c r="AG10" i="32"/>
  <c r="AC27" i="17"/>
  <c r="X38" i="17"/>
  <c r="AD18" i="17"/>
  <c r="AD7" i="17"/>
  <c r="AB11" i="17"/>
  <c r="AC11" i="17"/>
  <c r="AB9" i="17"/>
  <c r="AC9" i="17"/>
  <c r="AB10" i="17"/>
  <c r="AC10" i="17"/>
  <c r="AC8" i="17"/>
  <c r="C36" i="1"/>
  <c r="AC26" i="1"/>
  <c r="AC23" i="1"/>
  <c r="AC25" i="1"/>
  <c r="AC22" i="1"/>
  <c r="AC21" i="1"/>
  <c r="AC24" i="1"/>
  <c r="AC20" i="1"/>
  <c r="AB27" i="17"/>
  <c r="G38" i="17"/>
  <c r="P38" i="17"/>
  <c r="AA38" i="17"/>
  <c r="N38" i="17"/>
  <c r="F38" i="17"/>
  <c r="M38" i="17"/>
  <c r="E38" i="17"/>
  <c r="V38" i="17"/>
  <c r="L38" i="17"/>
  <c r="R38" i="17"/>
  <c r="U38" i="17"/>
  <c r="K38" i="17"/>
  <c r="D38" i="17"/>
  <c r="T38" i="17"/>
  <c r="J38" i="17"/>
  <c r="C7" i="17"/>
  <c r="C774" i="62" s="1"/>
  <c r="AB8" i="17"/>
  <c r="S38" i="17"/>
  <c r="I38" i="17"/>
  <c r="W38" i="17"/>
  <c r="O38" i="17"/>
  <c r="Q38" i="17"/>
  <c r="H38" i="17"/>
  <c r="C19" i="1"/>
  <c r="C80" i="62" s="1"/>
  <c r="C18" i="12"/>
  <c r="C28" i="11"/>
  <c r="Q7" i="11"/>
  <c r="Q12" i="11"/>
  <c r="Q19" i="11"/>
  <c r="C124" i="62"/>
  <c r="C168" i="62"/>
  <c r="U28" i="11" l="1"/>
  <c r="C589" i="62"/>
  <c r="S18" i="12"/>
  <c r="C547" i="62"/>
  <c r="AB7" i="17"/>
  <c r="AC7" i="17"/>
  <c r="C34" i="11"/>
  <c r="Q32" i="11"/>
  <c r="C34" i="27"/>
  <c r="T32" i="27"/>
  <c r="R6" i="16"/>
  <c r="P9" i="40" l="1"/>
  <c r="P16" i="40"/>
  <c r="P23" i="40"/>
  <c r="P30" i="40"/>
  <c r="O6" i="18"/>
  <c r="P6" i="18"/>
  <c r="Q6" i="18"/>
  <c r="Q24" i="18" l="1"/>
  <c r="O24" i="18"/>
  <c r="P24" i="18"/>
  <c r="P37" i="40"/>
  <c r="C1170" i="62" s="1"/>
  <c r="I25" i="20"/>
  <c r="J25" i="20"/>
  <c r="K25" i="20"/>
  <c r="L25" i="20"/>
  <c r="M25" i="20"/>
  <c r="N25" i="20"/>
  <c r="H38" i="19"/>
  <c r="I38" i="19"/>
  <c r="J38" i="19"/>
  <c r="K38" i="19"/>
  <c r="L38" i="19"/>
  <c r="M38" i="19"/>
  <c r="N38" i="19"/>
  <c r="O38" i="19"/>
  <c r="P38" i="19"/>
  <c r="Q38" i="19"/>
  <c r="D12" i="1"/>
  <c r="D16" i="55" s="1"/>
  <c r="C16" i="55" s="1"/>
  <c r="H25" i="20" l="1"/>
  <c r="H15" i="23"/>
  <c r="C1047" i="62" s="1"/>
  <c r="H14" i="23"/>
  <c r="C1046" i="62" s="1"/>
  <c r="H13" i="23"/>
  <c r="C1045" i="62" s="1"/>
  <c r="H12" i="23"/>
  <c r="C1044" i="62" s="1"/>
  <c r="H11" i="23"/>
  <c r="C1043" i="62" s="1"/>
  <c r="H10" i="23"/>
  <c r="C1042" i="62" s="1"/>
  <c r="L8" i="23" l="1"/>
  <c r="K8" i="23"/>
  <c r="J8" i="23"/>
  <c r="I8" i="23"/>
  <c r="H18" i="23" l="1"/>
  <c r="H19" i="23"/>
  <c r="H17" i="23"/>
  <c r="H20" i="23"/>
  <c r="O16" i="36"/>
  <c r="P16" i="36"/>
  <c r="C196" i="55" l="1"/>
  <c r="H16" i="23"/>
  <c r="N35" i="1"/>
  <c r="O35" i="1"/>
  <c r="P35" i="1"/>
  <c r="Q35" i="1"/>
  <c r="R35" i="1"/>
  <c r="S35" i="1"/>
  <c r="U35" i="1"/>
  <c r="V35" i="1"/>
  <c r="P8" i="13"/>
  <c r="C619" i="62" s="1"/>
  <c r="Q8" i="13"/>
  <c r="C620" i="62" s="1"/>
  <c r="I12" i="35" l="1"/>
  <c r="I19" i="35"/>
  <c r="I27" i="35"/>
  <c r="I41" i="35" l="1"/>
  <c r="O8" i="13"/>
  <c r="C618" i="62" s="1"/>
  <c r="C13" i="14"/>
  <c r="I6" i="16"/>
  <c r="AL30" i="40"/>
  <c r="AK30" i="40"/>
  <c r="AJ30" i="40"/>
  <c r="AH30" i="40"/>
  <c r="AG30" i="40"/>
  <c r="AF30" i="40"/>
  <c r="AE30" i="40"/>
  <c r="AB30" i="40"/>
  <c r="AA30" i="40"/>
  <c r="Z30" i="40"/>
  <c r="Y30" i="40"/>
  <c r="X30" i="40"/>
  <c r="W30" i="40"/>
  <c r="V30" i="40"/>
  <c r="U30" i="40"/>
  <c r="T30" i="40"/>
  <c r="S30" i="40"/>
  <c r="R30" i="40"/>
  <c r="Q30" i="40"/>
  <c r="O30" i="40"/>
  <c r="N30" i="40"/>
  <c r="M30" i="40"/>
  <c r="L30" i="40"/>
  <c r="K30" i="40"/>
  <c r="J30" i="40"/>
  <c r="I30" i="40"/>
  <c r="H30" i="40"/>
  <c r="G30" i="40"/>
  <c r="F30" i="40"/>
  <c r="E30" i="40"/>
  <c r="D30" i="40"/>
  <c r="AL23" i="40"/>
  <c r="AK23" i="40"/>
  <c r="AJ23" i="40"/>
  <c r="AH23" i="40"/>
  <c r="AG23" i="40"/>
  <c r="AF23" i="40"/>
  <c r="AE23" i="40"/>
  <c r="AA23" i="40"/>
  <c r="Z23" i="40"/>
  <c r="Y23" i="40"/>
  <c r="X23" i="40"/>
  <c r="W23" i="40"/>
  <c r="V23" i="40"/>
  <c r="U23" i="40"/>
  <c r="T23" i="40"/>
  <c r="S23" i="40"/>
  <c r="R23" i="40"/>
  <c r="Q23" i="40"/>
  <c r="O23" i="40"/>
  <c r="N23" i="40"/>
  <c r="M23" i="40"/>
  <c r="L23" i="40"/>
  <c r="K23" i="40"/>
  <c r="J23" i="40"/>
  <c r="I23" i="40"/>
  <c r="H23" i="40"/>
  <c r="G23" i="40"/>
  <c r="F23" i="40"/>
  <c r="E23" i="40"/>
  <c r="D23" i="40"/>
  <c r="AL16" i="40"/>
  <c r="AK16" i="40"/>
  <c r="AJ16" i="40"/>
  <c r="AH16" i="40"/>
  <c r="AG16" i="40"/>
  <c r="AF16" i="40"/>
  <c r="AE16" i="40"/>
  <c r="AA16" i="40"/>
  <c r="Z16" i="40"/>
  <c r="Y16" i="40"/>
  <c r="X16" i="40"/>
  <c r="W16" i="40"/>
  <c r="V16" i="40"/>
  <c r="U16" i="40"/>
  <c r="T16" i="40"/>
  <c r="S16" i="40"/>
  <c r="R16" i="40"/>
  <c r="Q16" i="40"/>
  <c r="O16" i="40"/>
  <c r="N16" i="40"/>
  <c r="M16" i="40"/>
  <c r="L16" i="40"/>
  <c r="K16" i="40"/>
  <c r="J16" i="40"/>
  <c r="I16" i="40"/>
  <c r="H16" i="40"/>
  <c r="G16" i="40"/>
  <c r="F16" i="40"/>
  <c r="E16" i="40"/>
  <c r="D16" i="40"/>
  <c r="AA9" i="40"/>
  <c r="Z9" i="40"/>
  <c r="Y9" i="40"/>
  <c r="X9" i="40"/>
  <c r="W9" i="40"/>
  <c r="V9" i="40"/>
  <c r="U9" i="40"/>
  <c r="T9" i="40"/>
  <c r="S9" i="40"/>
  <c r="R9" i="40"/>
  <c r="Q9" i="40"/>
  <c r="O9" i="40"/>
  <c r="N9" i="40"/>
  <c r="M9" i="40"/>
  <c r="L9" i="40"/>
  <c r="K9" i="40"/>
  <c r="J9" i="40"/>
  <c r="I9" i="40"/>
  <c r="H9" i="40"/>
  <c r="X37" i="40" l="1"/>
  <c r="C1180" i="62" s="1"/>
  <c r="C30" i="40"/>
  <c r="J37" i="40"/>
  <c r="C1163" i="62" s="1"/>
  <c r="S37" i="40"/>
  <c r="C1174" i="62" s="1"/>
  <c r="AA37" i="40"/>
  <c r="C1183" i="62" s="1"/>
  <c r="P7" i="14"/>
  <c r="C9" i="40"/>
  <c r="I37" i="40"/>
  <c r="C1162" i="62" s="1"/>
  <c r="R37" i="40"/>
  <c r="C1173" i="62" s="1"/>
  <c r="Z37" i="40"/>
  <c r="C1182" i="62" s="1"/>
  <c r="AJ37" i="40"/>
  <c r="C1195" i="62" s="1"/>
  <c r="G37" i="40"/>
  <c r="O37" i="40"/>
  <c r="C1169" i="62" s="1"/>
  <c r="C16" i="40"/>
  <c r="AG37" i="40"/>
  <c r="C1192" i="62" s="1"/>
  <c r="AK37" i="40"/>
  <c r="C1197" i="62" s="1"/>
  <c r="C23" i="40"/>
  <c r="M37" i="40"/>
  <c r="C1167" i="62" s="1"/>
  <c r="AE37" i="40"/>
  <c r="C1190" i="62" s="1"/>
  <c r="D37" i="40"/>
  <c r="C1157" i="62" s="1"/>
  <c r="K37" i="40"/>
  <c r="C1164" i="62" s="1"/>
  <c r="T37" i="40"/>
  <c r="C1175" i="62" s="1"/>
  <c r="AL37" i="40"/>
  <c r="C1198" i="62" s="1"/>
  <c r="E37" i="40"/>
  <c r="C1158" i="62" s="1"/>
  <c r="V37" i="40"/>
  <c r="C1178" i="62" s="1"/>
  <c r="AF37" i="40"/>
  <c r="C1191" i="62" s="1"/>
  <c r="N37" i="40"/>
  <c r="C1168" i="62" s="1"/>
  <c r="H37" i="40"/>
  <c r="Q37" i="40"/>
  <c r="C1171" i="62" s="1"/>
  <c r="Y37" i="40"/>
  <c r="C1181" i="62" s="1"/>
  <c r="AH37" i="40"/>
  <c r="C1193" i="62" s="1"/>
  <c r="F37" i="40"/>
  <c r="W37" i="40"/>
  <c r="C1179" i="62" s="1"/>
  <c r="L37" i="40"/>
  <c r="C1165" i="62" s="1"/>
  <c r="U37" i="40"/>
  <c r="C1177" i="62" s="1"/>
  <c r="C1161" i="62" l="1"/>
  <c r="C1160" i="62"/>
  <c r="AD13" i="14"/>
  <c r="C37" i="40"/>
  <c r="G31" i="48" l="1"/>
  <c r="C1155" i="62"/>
  <c r="K7" i="10"/>
  <c r="K28" i="10" l="1"/>
  <c r="C445" i="62"/>
  <c r="K27" i="10"/>
  <c r="AE10" i="23"/>
  <c r="AE11" i="23"/>
  <c r="AE12" i="23"/>
  <c r="AE13" i="23"/>
  <c r="AE14" i="23"/>
  <c r="AE15" i="23"/>
  <c r="AF9" i="23"/>
  <c r="AE9" i="23"/>
  <c r="AA8" i="23"/>
  <c r="C1067" i="62" s="1"/>
  <c r="AD9" i="32"/>
  <c r="AB20" i="32"/>
  <c r="AB19" i="32"/>
  <c r="AI19" i="32" s="1"/>
  <c r="AB18" i="32"/>
  <c r="AI18" i="32" s="1"/>
  <c r="AB17" i="32"/>
  <c r="AI17" i="32" s="1"/>
  <c r="AB16" i="32"/>
  <c r="AI16" i="32" s="1"/>
  <c r="AB15" i="32"/>
  <c r="AI15" i="32" s="1"/>
  <c r="AB14" i="32"/>
  <c r="AI14" i="32" s="1"/>
  <c r="AB13" i="32"/>
  <c r="AI13" i="32" s="1"/>
  <c r="AB12" i="32"/>
  <c r="AI12" i="32" s="1"/>
  <c r="AB11" i="32"/>
  <c r="AI11" i="32" s="1"/>
  <c r="N20" i="32"/>
  <c r="N19" i="32"/>
  <c r="N18" i="32"/>
  <c r="N17" i="32"/>
  <c r="N16" i="32"/>
  <c r="N15" i="32"/>
  <c r="N14" i="32"/>
  <c r="N13" i="32"/>
  <c r="N12" i="32"/>
  <c r="N11" i="32"/>
  <c r="C29" i="21"/>
  <c r="C22" i="20"/>
  <c r="V22" i="20" s="1"/>
  <c r="C21" i="20"/>
  <c r="V21" i="20" s="1"/>
  <c r="C20" i="20"/>
  <c r="C19" i="20"/>
  <c r="V19" i="20" s="1"/>
  <c r="C16" i="20"/>
  <c r="V16" i="20" s="1"/>
  <c r="C15" i="20"/>
  <c r="V15" i="20" s="1"/>
  <c r="G38" i="19"/>
  <c r="F38" i="19"/>
  <c r="E38" i="19"/>
  <c r="D38" i="19"/>
  <c r="C29" i="19"/>
  <c r="N8" i="23"/>
  <c r="C1050" i="62" s="1"/>
  <c r="O8" i="23"/>
  <c r="C1051" i="62" s="1"/>
  <c r="P9" i="32"/>
  <c r="C23" i="17"/>
  <c r="C811" i="62" s="1"/>
  <c r="C24" i="17"/>
  <c r="C812" i="62" s="1"/>
  <c r="Y11" i="7"/>
  <c r="X11" i="7"/>
  <c r="V11" i="7"/>
  <c r="U11" i="7"/>
  <c r="S11" i="7"/>
  <c r="R11" i="7"/>
  <c r="Q11" i="7"/>
  <c r="P11" i="7"/>
  <c r="O11" i="7"/>
  <c r="N11" i="7"/>
  <c r="M11" i="7"/>
  <c r="J40" i="55" s="1"/>
  <c r="K11" i="7"/>
  <c r="H40" i="55" s="1"/>
  <c r="J11" i="7"/>
  <c r="G40" i="55" s="1"/>
  <c r="I11" i="7"/>
  <c r="H11" i="7"/>
  <c r="G11" i="7"/>
  <c r="F11" i="7"/>
  <c r="E40" i="55" s="1"/>
  <c r="E11" i="7"/>
  <c r="D11" i="7"/>
  <c r="D40" i="55" s="1"/>
  <c r="S11" i="15"/>
  <c r="R11" i="15"/>
  <c r="P11" i="15"/>
  <c r="O11" i="15"/>
  <c r="M11" i="15"/>
  <c r="L11" i="15"/>
  <c r="K11" i="15"/>
  <c r="J11" i="15"/>
  <c r="I11" i="15"/>
  <c r="H11" i="15"/>
  <c r="G11" i="15"/>
  <c r="G134" i="55" s="1"/>
  <c r="F11" i="15"/>
  <c r="F134" i="55" s="1"/>
  <c r="E11" i="15"/>
  <c r="E134" i="55" s="1"/>
  <c r="D11" i="15"/>
  <c r="D134" i="55" s="1"/>
  <c r="O9" i="32"/>
  <c r="Q9" i="32"/>
  <c r="C15" i="21"/>
  <c r="X8" i="20"/>
  <c r="X9" i="20"/>
  <c r="X10" i="20"/>
  <c r="X11" i="20"/>
  <c r="X12" i="20"/>
  <c r="X13" i="20"/>
  <c r="G25" i="20"/>
  <c r="F25" i="20"/>
  <c r="E25" i="20"/>
  <c r="D25" i="20"/>
  <c r="C28" i="19"/>
  <c r="P7" i="20"/>
  <c r="U7" i="20"/>
  <c r="T7" i="20"/>
  <c r="S7" i="20"/>
  <c r="O7" i="20"/>
  <c r="N7" i="20"/>
  <c r="M7" i="20"/>
  <c r="L7" i="20"/>
  <c r="K7" i="20"/>
  <c r="J7" i="20"/>
  <c r="I7" i="20"/>
  <c r="H7" i="20"/>
  <c r="H27" i="20" s="1"/>
  <c r="G7" i="20"/>
  <c r="G27" i="20" s="1"/>
  <c r="F7" i="20"/>
  <c r="E7" i="20"/>
  <c r="D7" i="20"/>
  <c r="C32" i="19"/>
  <c r="C17" i="19"/>
  <c r="C24" i="19"/>
  <c r="S7" i="19"/>
  <c r="U7" i="19"/>
  <c r="V7" i="19"/>
  <c r="W7" i="19"/>
  <c r="X7" i="19"/>
  <c r="S12" i="19"/>
  <c r="U12" i="19"/>
  <c r="V12" i="19"/>
  <c r="W12" i="19"/>
  <c r="X12" i="19"/>
  <c r="S19" i="19"/>
  <c r="U19" i="19"/>
  <c r="V19" i="19"/>
  <c r="W19" i="19"/>
  <c r="X19" i="19"/>
  <c r="H6" i="18"/>
  <c r="N6" i="18"/>
  <c r="M6" i="18"/>
  <c r="L6" i="18"/>
  <c r="K6" i="18"/>
  <c r="J6" i="18"/>
  <c r="I6" i="18"/>
  <c r="G6" i="18"/>
  <c r="F6" i="18"/>
  <c r="E6" i="18"/>
  <c r="D6" i="18"/>
  <c r="C25" i="17"/>
  <c r="C813" i="62" s="1"/>
  <c r="C22" i="17"/>
  <c r="C810" i="62" s="1"/>
  <c r="C21" i="17"/>
  <c r="C809" i="62" s="1"/>
  <c r="C20" i="17"/>
  <c r="C808" i="62" s="1"/>
  <c r="C19" i="17"/>
  <c r="C807" i="62" s="1"/>
  <c r="C27" i="15"/>
  <c r="C20" i="15"/>
  <c r="K8" i="13"/>
  <c r="C614" i="62" s="1"/>
  <c r="L8" i="13"/>
  <c r="C615" i="62" s="1"/>
  <c r="M8" i="13"/>
  <c r="C616" i="62" s="1"/>
  <c r="N8" i="13"/>
  <c r="C617" i="62" s="1"/>
  <c r="R8" i="13"/>
  <c r="C621" i="62" s="1"/>
  <c r="R7" i="12"/>
  <c r="C24" i="11"/>
  <c r="C585" i="62" s="1"/>
  <c r="C17" i="11"/>
  <c r="C578" i="62" s="1"/>
  <c r="R7" i="11"/>
  <c r="T7" i="11"/>
  <c r="R12" i="11"/>
  <c r="T12" i="11"/>
  <c r="R19" i="11"/>
  <c r="T19" i="11"/>
  <c r="R7" i="10"/>
  <c r="O6" i="36"/>
  <c r="C279" i="62" s="1"/>
  <c r="P6" i="36"/>
  <c r="C280" i="62" s="1"/>
  <c r="S16" i="36"/>
  <c r="R16" i="36"/>
  <c r="Q16" i="36"/>
  <c r="N16" i="36"/>
  <c r="M16" i="36"/>
  <c r="L16" i="36"/>
  <c r="K16" i="36"/>
  <c r="J16" i="36"/>
  <c r="I16" i="36"/>
  <c r="H16" i="36"/>
  <c r="G16" i="36"/>
  <c r="F16" i="36"/>
  <c r="E16" i="36"/>
  <c r="D16" i="36"/>
  <c r="C18" i="36"/>
  <c r="C296" i="62" s="1"/>
  <c r="C20" i="36"/>
  <c r="C298" i="62" s="1"/>
  <c r="C19" i="36"/>
  <c r="C297" i="62" s="1"/>
  <c r="C17" i="36"/>
  <c r="C295" i="62" s="1"/>
  <c r="S6" i="36"/>
  <c r="C283" i="62" s="1"/>
  <c r="R6" i="36"/>
  <c r="C282" i="62" s="1"/>
  <c r="Q6" i="36"/>
  <c r="C281" i="62" s="1"/>
  <c r="N6" i="36"/>
  <c r="C278" i="62" s="1"/>
  <c r="M6" i="36"/>
  <c r="L6" i="36"/>
  <c r="C276" i="62" s="1"/>
  <c r="K6" i="36"/>
  <c r="C275" i="62" s="1"/>
  <c r="J6" i="36"/>
  <c r="I6" i="36"/>
  <c r="H6" i="36"/>
  <c r="G6" i="36"/>
  <c r="F6" i="36"/>
  <c r="C268" i="62" s="1"/>
  <c r="E6" i="36"/>
  <c r="C267" i="62" s="1"/>
  <c r="D6" i="36"/>
  <c r="C266" i="62" s="1"/>
  <c r="W6" i="8"/>
  <c r="C196" i="62" s="1"/>
  <c r="N6" i="8"/>
  <c r="C187" i="62" s="1"/>
  <c r="O6" i="8"/>
  <c r="Q6" i="8"/>
  <c r="C190" i="62" s="1"/>
  <c r="R6" i="8"/>
  <c r="C191" i="62" s="1"/>
  <c r="S6" i="8"/>
  <c r="C192" i="62" s="1"/>
  <c r="V6" i="8"/>
  <c r="C195" i="62" s="1"/>
  <c r="O6" i="7"/>
  <c r="C226" i="62" s="1"/>
  <c r="O22" i="7"/>
  <c r="C20" i="7"/>
  <c r="C248" i="62" s="1"/>
  <c r="C15" i="36"/>
  <c r="C293" i="62" s="1"/>
  <c r="C14" i="36"/>
  <c r="C292" i="62" s="1"/>
  <c r="C13" i="36"/>
  <c r="C291" i="62" s="1"/>
  <c r="C12" i="36"/>
  <c r="C290" i="62" s="1"/>
  <c r="C11" i="36"/>
  <c r="C289" i="62" s="1"/>
  <c r="C10" i="36"/>
  <c r="C288" i="62" s="1"/>
  <c r="C9" i="36"/>
  <c r="C287" i="62" s="1"/>
  <c r="C8" i="36"/>
  <c r="C286" i="62" s="1"/>
  <c r="C7" i="36"/>
  <c r="C285" i="62" s="1"/>
  <c r="C30" i="35"/>
  <c r="C345" i="62" s="1"/>
  <c r="AD27" i="35"/>
  <c r="AB27" i="35"/>
  <c r="AA27" i="35"/>
  <c r="Z27" i="35"/>
  <c r="Y27" i="35"/>
  <c r="X27" i="35"/>
  <c r="W27" i="35"/>
  <c r="V27" i="35"/>
  <c r="U27" i="35"/>
  <c r="T27" i="35"/>
  <c r="S27" i="35"/>
  <c r="R27" i="35"/>
  <c r="Q27" i="35"/>
  <c r="P27" i="35"/>
  <c r="N27" i="35"/>
  <c r="M27" i="35"/>
  <c r="L27" i="35"/>
  <c r="K27" i="35"/>
  <c r="J27" i="35"/>
  <c r="H27" i="35"/>
  <c r="G27" i="35"/>
  <c r="F27" i="35"/>
  <c r="E27" i="35"/>
  <c r="D27" i="35"/>
  <c r="C31" i="35"/>
  <c r="C346" i="62" s="1"/>
  <c r="C29" i="35"/>
  <c r="C344" i="62" s="1"/>
  <c r="C28" i="35"/>
  <c r="C343" i="62" s="1"/>
  <c r="C26" i="35"/>
  <c r="C341" i="62" s="1"/>
  <c r="C25" i="35"/>
  <c r="C340" i="62" s="1"/>
  <c r="C24" i="35"/>
  <c r="C339" i="62" s="1"/>
  <c r="C23" i="35"/>
  <c r="C338" i="62" s="1"/>
  <c r="C22" i="35"/>
  <c r="C337" i="62" s="1"/>
  <c r="C21" i="35"/>
  <c r="C336" i="62" s="1"/>
  <c r="C20" i="35"/>
  <c r="C335" i="62" s="1"/>
  <c r="AD19" i="35"/>
  <c r="AB19" i="35"/>
  <c r="AA19" i="35"/>
  <c r="Z19" i="35"/>
  <c r="Y19" i="35"/>
  <c r="X19" i="35"/>
  <c r="W19" i="35"/>
  <c r="V19" i="35"/>
  <c r="U19" i="35"/>
  <c r="T19" i="35"/>
  <c r="S19" i="35"/>
  <c r="R19" i="35"/>
  <c r="Q19" i="35"/>
  <c r="P19" i="35"/>
  <c r="N19" i="35"/>
  <c r="M19" i="35"/>
  <c r="L19" i="35"/>
  <c r="K19" i="35"/>
  <c r="J19" i="35"/>
  <c r="H19" i="35"/>
  <c r="G19" i="35"/>
  <c r="F19" i="35"/>
  <c r="E19" i="35"/>
  <c r="D19" i="35"/>
  <c r="J12" i="35"/>
  <c r="C17" i="35"/>
  <c r="C332" i="62" s="1"/>
  <c r="C18" i="35"/>
  <c r="C333" i="62" s="1"/>
  <c r="C16" i="35"/>
  <c r="C331" i="62" s="1"/>
  <c r="C15" i="35"/>
  <c r="C330" i="62" s="1"/>
  <c r="C14" i="35"/>
  <c r="C329" i="62" s="1"/>
  <c r="C13" i="35"/>
  <c r="C328" i="62" s="1"/>
  <c r="AD12" i="35"/>
  <c r="AB12" i="35"/>
  <c r="AA12" i="35"/>
  <c r="Z12" i="35"/>
  <c r="Y12" i="35"/>
  <c r="X12" i="35"/>
  <c r="W12" i="35"/>
  <c r="V12" i="35"/>
  <c r="U12" i="35"/>
  <c r="T12" i="35"/>
  <c r="S12" i="35"/>
  <c r="R12" i="35"/>
  <c r="Q12" i="35"/>
  <c r="P12" i="35"/>
  <c r="J50" i="55" s="1"/>
  <c r="N12" i="35"/>
  <c r="G50" i="55" s="1"/>
  <c r="M12" i="35"/>
  <c r="F50" i="55" s="1"/>
  <c r="L12" i="35"/>
  <c r="E50" i="55" s="1"/>
  <c r="K12" i="35"/>
  <c r="D50" i="55" s="1"/>
  <c r="H12" i="35"/>
  <c r="G12" i="35"/>
  <c r="F12" i="35"/>
  <c r="E12" i="35"/>
  <c r="D12" i="35"/>
  <c r="C11" i="35"/>
  <c r="C326" i="62" s="1"/>
  <c r="C10" i="35"/>
  <c r="C325" i="62" s="1"/>
  <c r="C9" i="35"/>
  <c r="C324" i="62" s="1"/>
  <c r="C8" i="35"/>
  <c r="C323" i="62" s="1"/>
  <c r="C50" i="55" l="1"/>
  <c r="C277" i="62"/>
  <c r="C134" i="55"/>
  <c r="F40" i="55"/>
  <c r="V11" i="15"/>
  <c r="AG12" i="35"/>
  <c r="Z20" i="7"/>
  <c r="AI20" i="32"/>
  <c r="T15" i="21"/>
  <c r="U15" i="21"/>
  <c r="C45" i="19"/>
  <c r="T27" i="15"/>
  <c r="U27" i="15"/>
  <c r="U20" i="15"/>
  <c r="T20" i="15"/>
  <c r="AF28" i="35"/>
  <c r="AE28" i="35"/>
  <c r="AE29" i="35"/>
  <c r="AF29" i="35"/>
  <c r="AF31" i="35"/>
  <c r="AE31" i="35"/>
  <c r="AE30" i="35"/>
  <c r="AF30" i="35"/>
  <c r="AF26" i="35"/>
  <c r="AE26" i="35"/>
  <c r="AE21" i="35"/>
  <c r="AF21" i="35"/>
  <c r="AF25" i="35"/>
  <c r="AE25" i="35"/>
  <c r="K41" i="35"/>
  <c r="AE22" i="35"/>
  <c r="AF22" i="35"/>
  <c r="T41" i="35"/>
  <c r="AE23" i="35"/>
  <c r="AF23" i="35"/>
  <c r="AF20" i="35"/>
  <c r="AE20" i="35"/>
  <c r="AG19" i="35"/>
  <c r="AF24" i="35"/>
  <c r="AE24" i="35"/>
  <c r="AF17" i="35"/>
  <c r="AE17" i="35"/>
  <c r="AF18" i="35"/>
  <c r="AE18" i="35"/>
  <c r="AF13" i="35"/>
  <c r="AE13" i="35"/>
  <c r="AE14" i="35"/>
  <c r="AF14" i="35"/>
  <c r="AE15" i="35"/>
  <c r="AF15" i="35"/>
  <c r="AE16" i="35"/>
  <c r="AF16" i="35"/>
  <c r="AE8" i="35"/>
  <c r="AF8" i="35"/>
  <c r="AE9" i="35"/>
  <c r="AF9" i="35"/>
  <c r="AE11" i="35"/>
  <c r="AF11" i="35"/>
  <c r="AE10" i="35"/>
  <c r="AF10" i="35"/>
  <c r="AG10" i="23"/>
  <c r="AF10" i="23"/>
  <c r="AG11" i="23"/>
  <c r="AF11" i="23"/>
  <c r="AG12" i="23"/>
  <c r="AF12" i="23"/>
  <c r="AG15" i="23"/>
  <c r="AF15" i="23"/>
  <c r="AG13" i="23"/>
  <c r="AF13" i="23"/>
  <c r="AG14" i="23"/>
  <c r="AF14" i="23"/>
  <c r="AH16" i="32"/>
  <c r="AG16" i="32"/>
  <c r="AH20" i="32"/>
  <c r="AG20" i="32"/>
  <c r="AH19" i="32"/>
  <c r="AG19" i="32"/>
  <c r="AH11" i="32"/>
  <c r="AG11" i="32"/>
  <c r="AH17" i="32"/>
  <c r="AG17" i="32"/>
  <c r="AH12" i="32"/>
  <c r="AG12" i="32"/>
  <c r="AH13" i="32"/>
  <c r="AG13" i="32"/>
  <c r="AH14" i="32"/>
  <c r="AG14" i="32"/>
  <c r="AH18" i="32"/>
  <c r="AG18" i="32"/>
  <c r="AH15" i="32"/>
  <c r="AG15" i="32"/>
  <c r="V20" i="20"/>
  <c r="C26" i="20"/>
  <c r="N27" i="20"/>
  <c r="I27" i="20"/>
  <c r="J27" i="20"/>
  <c r="M27" i="20"/>
  <c r="L27" i="20"/>
  <c r="E27" i="20"/>
  <c r="K27" i="20"/>
  <c r="F27" i="20"/>
  <c r="D27" i="20"/>
  <c r="C33" i="20"/>
  <c r="G14" i="20"/>
  <c r="G24" i="20" s="1"/>
  <c r="AA19" i="19"/>
  <c r="AA12" i="19"/>
  <c r="AA7" i="19"/>
  <c r="AB19" i="19"/>
  <c r="C42" i="19"/>
  <c r="AB12" i="19"/>
  <c r="Y24" i="19"/>
  <c r="Y17" i="19"/>
  <c r="AB7" i="19"/>
  <c r="E24" i="18"/>
  <c r="G24" i="18"/>
  <c r="F24" i="18"/>
  <c r="J24" i="18"/>
  <c r="H24" i="18"/>
  <c r="L24" i="18"/>
  <c r="M24" i="18"/>
  <c r="N24" i="18"/>
  <c r="D24" i="18"/>
  <c r="AC25" i="17"/>
  <c r="AC24" i="17"/>
  <c r="AC23" i="17"/>
  <c r="AC22" i="17"/>
  <c r="AC21" i="17"/>
  <c r="AC20" i="17"/>
  <c r="AC19" i="17"/>
  <c r="U24" i="11"/>
  <c r="U17" i="11"/>
  <c r="T20" i="36"/>
  <c r="T19" i="36"/>
  <c r="U18" i="36"/>
  <c r="T18" i="36"/>
  <c r="T17" i="36"/>
  <c r="P26" i="36"/>
  <c r="O26" i="36"/>
  <c r="H26" i="36"/>
  <c r="E26" i="36"/>
  <c r="L26" i="36"/>
  <c r="M26" i="36"/>
  <c r="T15" i="36"/>
  <c r="T14" i="36"/>
  <c r="T13" i="36"/>
  <c r="T12" i="36"/>
  <c r="T11" i="36"/>
  <c r="T10" i="36"/>
  <c r="T9" i="36"/>
  <c r="T8" i="36"/>
  <c r="T7" i="36"/>
  <c r="D26" i="36"/>
  <c r="AG27" i="35"/>
  <c r="O35" i="7"/>
  <c r="AB41" i="35"/>
  <c r="L41" i="35"/>
  <c r="U11" i="36"/>
  <c r="AB24" i="17"/>
  <c r="U41" i="35"/>
  <c r="U12" i="36"/>
  <c r="F26" i="36"/>
  <c r="N26" i="36"/>
  <c r="AB23" i="17"/>
  <c r="U13" i="36"/>
  <c r="U10" i="36"/>
  <c r="U14" i="36"/>
  <c r="Y7" i="20"/>
  <c r="C34" i="20"/>
  <c r="G41" i="35"/>
  <c r="Q41" i="35"/>
  <c r="Y41" i="35"/>
  <c r="U8" i="36"/>
  <c r="U15" i="36"/>
  <c r="I26" i="36"/>
  <c r="S26" i="36"/>
  <c r="AB20" i="17"/>
  <c r="I24" i="18"/>
  <c r="AB25" i="17"/>
  <c r="U7" i="36"/>
  <c r="AB19" i="17"/>
  <c r="AA20" i="7"/>
  <c r="U17" i="36"/>
  <c r="AB21" i="17"/>
  <c r="U20" i="36"/>
  <c r="U9" i="36"/>
  <c r="U19" i="36"/>
  <c r="AB22" i="17"/>
  <c r="E14" i="20"/>
  <c r="E24" i="20" s="1"/>
  <c r="R26" i="36"/>
  <c r="C28" i="20"/>
  <c r="C7" i="35"/>
  <c r="C300" i="62" s="1"/>
  <c r="H41" i="35"/>
  <c r="R41" i="35"/>
  <c r="S37" i="19"/>
  <c r="J41" i="35"/>
  <c r="S41" i="35"/>
  <c r="AA41" i="35"/>
  <c r="K26" i="36"/>
  <c r="Z24" i="19"/>
  <c r="I14" i="20"/>
  <c r="I24" i="20" s="1"/>
  <c r="Z17" i="19"/>
  <c r="J14" i="20"/>
  <c r="J24" i="20" s="1"/>
  <c r="AD41" i="35"/>
  <c r="C16" i="36"/>
  <c r="C294" i="62" s="1"/>
  <c r="T32" i="11"/>
  <c r="K14" i="20"/>
  <c r="K24" i="20" s="1"/>
  <c r="D41" i="35"/>
  <c r="M41" i="35"/>
  <c r="V41" i="35"/>
  <c r="R32" i="11"/>
  <c r="L14" i="20"/>
  <c r="L24" i="20" s="1"/>
  <c r="C29" i="20"/>
  <c r="E41" i="35"/>
  <c r="N41" i="35"/>
  <c r="W41" i="35"/>
  <c r="C6" i="36"/>
  <c r="C264" i="62" s="1"/>
  <c r="G26" i="36"/>
  <c r="Q26" i="36"/>
  <c r="W37" i="19"/>
  <c r="M14" i="20"/>
  <c r="M24" i="20" s="1"/>
  <c r="F41" i="35"/>
  <c r="P41" i="35"/>
  <c r="X41" i="35"/>
  <c r="V37" i="19"/>
  <c r="F14" i="20"/>
  <c r="F24" i="20" s="1"/>
  <c r="N14" i="20"/>
  <c r="X37" i="19"/>
  <c r="C32" i="20"/>
  <c r="AB11" i="7"/>
  <c r="J26" i="36"/>
  <c r="U37" i="19"/>
  <c r="Z41" i="35"/>
  <c r="C18" i="17"/>
  <c r="AC18" i="17" s="1"/>
  <c r="C18" i="20"/>
  <c r="C19" i="35"/>
  <c r="R7" i="20"/>
  <c r="X7" i="20" s="1"/>
  <c r="C27" i="35"/>
  <c r="C12" i="35"/>
  <c r="AF12" i="35" l="1"/>
  <c r="C327" i="62"/>
  <c r="F27" i="48"/>
  <c r="C40" i="55"/>
  <c r="AE19" i="35"/>
  <c r="C334" i="62"/>
  <c r="AE27" i="35"/>
  <c r="C342" i="62"/>
  <c r="G9" i="48"/>
  <c r="T16" i="36"/>
  <c r="AE12" i="35"/>
  <c r="N24" i="20"/>
  <c r="AF27" i="35"/>
  <c r="AF19" i="35"/>
  <c r="AE7" i="35"/>
  <c r="AF7" i="35"/>
  <c r="C25" i="20"/>
  <c r="V18" i="20"/>
  <c r="U16" i="36"/>
  <c r="U6" i="36"/>
  <c r="T6" i="36"/>
  <c r="C17" i="20"/>
  <c r="V17" i="20" s="1"/>
  <c r="H14" i="20"/>
  <c r="H24" i="20" s="1"/>
  <c r="AB18" i="17"/>
  <c r="C41" i="35"/>
  <c r="F10" i="48" s="1"/>
  <c r="C23" i="12"/>
  <c r="C26" i="36"/>
  <c r="F9" i="48" s="1"/>
  <c r="D14" i="20"/>
  <c r="C31" i="20"/>
  <c r="Z6" i="8"/>
  <c r="C104" i="62"/>
  <c r="X22" i="7"/>
  <c r="X6" i="7"/>
  <c r="C27" i="7"/>
  <c r="C255" i="62" s="1"/>
  <c r="C111" i="62"/>
  <c r="C112" i="62"/>
  <c r="C127" i="62"/>
  <c r="C169" i="62"/>
  <c r="E35" i="1"/>
  <c r="I35" i="1"/>
  <c r="J35" i="1"/>
  <c r="K35" i="1"/>
  <c r="M35" i="1"/>
  <c r="C15" i="2"/>
  <c r="C37" i="62" s="1"/>
  <c r="G29" i="55"/>
  <c r="H29" i="55"/>
  <c r="C142" i="62"/>
  <c r="C143" i="62"/>
  <c r="C17" i="1"/>
  <c r="C78" i="62" s="1"/>
  <c r="U9" i="32"/>
  <c r="C12" i="33"/>
  <c r="C11" i="33"/>
  <c r="C10" i="33"/>
  <c r="C9" i="33"/>
  <c r="W7" i="28" l="1"/>
  <c r="C157" i="62"/>
  <c r="X17" i="27"/>
  <c r="C164" i="62"/>
  <c r="X24" i="27"/>
  <c r="C135" i="62"/>
  <c r="H28" i="55"/>
  <c r="C134" i="62"/>
  <c r="G28" i="55"/>
  <c r="Z27" i="7"/>
  <c r="AB17" i="1"/>
  <c r="P22" i="28"/>
  <c r="I22" i="28"/>
  <c r="Q22" i="28"/>
  <c r="P33" i="27"/>
  <c r="O33" i="27"/>
  <c r="H33" i="27"/>
  <c r="G33" i="27"/>
  <c r="AD15" i="2"/>
  <c r="S17" i="2"/>
  <c r="S24" i="2" s="1"/>
  <c r="M17" i="2"/>
  <c r="M24" i="2" s="1"/>
  <c r="AC17" i="1"/>
  <c r="C13" i="33"/>
  <c r="AA27" i="7"/>
  <c r="C29" i="1"/>
  <c r="C90" i="62" s="1"/>
  <c r="P32" i="27"/>
  <c r="O32" i="27"/>
  <c r="H32" i="27"/>
  <c r="U32" i="27"/>
  <c r="G32" i="27"/>
  <c r="D24" i="20"/>
  <c r="C14" i="20"/>
  <c r="X35" i="7"/>
  <c r="W32" i="27"/>
  <c r="C35" i="27"/>
  <c r="C12" i="20"/>
  <c r="AF9" i="32"/>
  <c r="AE9" i="32"/>
  <c r="AC9" i="32"/>
  <c r="AB9" i="32"/>
  <c r="AA9" i="32"/>
  <c r="Z9" i="32"/>
  <c r="Y9" i="32"/>
  <c r="X9" i="32"/>
  <c r="W9" i="32"/>
  <c r="V9" i="32"/>
  <c r="T9" i="32"/>
  <c r="S9" i="32"/>
  <c r="M9" i="32"/>
  <c r="L9" i="32"/>
  <c r="K9" i="32"/>
  <c r="J9" i="32"/>
  <c r="I9" i="32"/>
  <c r="H9" i="32"/>
  <c r="G9" i="32"/>
  <c r="G184" i="55" s="1"/>
  <c r="F9" i="32"/>
  <c r="F184" i="55" s="1"/>
  <c r="E9" i="32"/>
  <c r="E184" i="55" s="1"/>
  <c r="D9" i="32"/>
  <c r="D184" i="55" s="1"/>
  <c r="C19" i="32"/>
  <c r="C18" i="32"/>
  <c r="C17" i="32"/>
  <c r="C16" i="32"/>
  <c r="C15" i="32"/>
  <c r="C14" i="32"/>
  <c r="C13" i="32"/>
  <c r="C12" i="32"/>
  <c r="C11" i="32"/>
  <c r="L7" i="12"/>
  <c r="C533" i="62" s="1"/>
  <c r="C22" i="9"/>
  <c r="C504" i="62" s="1"/>
  <c r="C23" i="9"/>
  <c r="C505" i="62" s="1"/>
  <c r="J7" i="9"/>
  <c r="C484" i="62" s="1"/>
  <c r="J12" i="9"/>
  <c r="C184" i="55" l="1"/>
  <c r="G32" i="48"/>
  <c r="C1229" i="62"/>
  <c r="C9" i="32"/>
  <c r="L22" i="12"/>
  <c r="W22" i="9"/>
  <c r="W23" i="9"/>
  <c r="C35" i="1"/>
  <c r="V12" i="20"/>
  <c r="J36" i="9"/>
  <c r="X22" i="9"/>
  <c r="P34" i="1"/>
  <c r="R34" i="1"/>
  <c r="X23" i="9"/>
  <c r="W12" i="20"/>
  <c r="J35" i="9"/>
  <c r="N9" i="32"/>
  <c r="G27" i="48" s="1"/>
  <c r="C15" i="12" l="1"/>
  <c r="C544" i="62" s="1"/>
  <c r="V15" i="28"/>
  <c r="C14" i="16"/>
  <c r="C14" i="8"/>
  <c r="C206" i="62" s="1"/>
  <c r="C125" i="62"/>
  <c r="V16" i="28"/>
  <c r="V14" i="28"/>
  <c r="V13" i="28"/>
  <c r="V12" i="28"/>
  <c r="V11" i="28"/>
  <c r="V10" i="28"/>
  <c r="V9" i="28"/>
  <c r="V8" i="28"/>
  <c r="C110" i="62"/>
  <c r="C109" i="62"/>
  <c r="C108" i="62"/>
  <c r="C106" i="62"/>
  <c r="C105" i="62"/>
  <c r="C170" i="62"/>
  <c r="F29" i="55"/>
  <c r="E29" i="55"/>
  <c r="D29" i="55"/>
  <c r="C146" i="62"/>
  <c r="C145" i="62"/>
  <c r="C141" i="62"/>
  <c r="C140" i="62"/>
  <c r="C139" i="62"/>
  <c r="C138" i="62" l="1"/>
  <c r="C151" i="62"/>
  <c r="X11" i="27"/>
  <c r="C160" i="62"/>
  <c r="X20" i="27"/>
  <c r="C161" i="62"/>
  <c r="X21" i="27"/>
  <c r="C153" i="62"/>
  <c r="X13" i="27"/>
  <c r="C162" i="62"/>
  <c r="X22" i="27"/>
  <c r="C165" i="62"/>
  <c r="X25" i="27"/>
  <c r="C150" i="62"/>
  <c r="X10" i="27"/>
  <c r="C155" i="62"/>
  <c r="X15" i="27"/>
  <c r="C148" i="62"/>
  <c r="X8" i="27"/>
  <c r="C156" i="62"/>
  <c r="X16" i="27"/>
  <c r="C166" i="62"/>
  <c r="X26" i="27"/>
  <c r="C154" i="62"/>
  <c r="X14" i="27"/>
  <c r="C163" i="62"/>
  <c r="X23" i="27"/>
  <c r="X12" i="27"/>
  <c r="C149" i="62"/>
  <c r="X9" i="27"/>
  <c r="C158" i="62"/>
  <c r="X18" i="27"/>
  <c r="C103" i="62"/>
  <c r="C114" i="62"/>
  <c r="C117" i="62"/>
  <c r="C119" i="62"/>
  <c r="C99" i="62"/>
  <c r="E23" i="55"/>
  <c r="C122" i="62"/>
  <c r="C29" i="55"/>
  <c r="C100" i="62"/>
  <c r="F23" i="55"/>
  <c r="C116" i="62"/>
  <c r="C98" i="62"/>
  <c r="D23" i="55"/>
  <c r="C115" i="62"/>
  <c r="C118" i="62"/>
  <c r="C120" i="62"/>
  <c r="C101" i="62"/>
  <c r="G23" i="55"/>
  <c r="C131" i="62"/>
  <c r="D28" i="55"/>
  <c r="C132" i="62"/>
  <c r="E28" i="55"/>
  <c r="C121" i="62"/>
  <c r="C133" i="62"/>
  <c r="F28" i="55"/>
  <c r="U14" i="16"/>
  <c r="T14" i="16"/>
  <c r="S15" i="12"/>
  <c r="N22" i="28"/>
  <c r="E22" i="28"/>
  <c r="G22" i="28"/>
  <c r="O22" i="28"/>
  <c r="F22" i="28"/>
  <c r="J22" i="28"/>
  <c r="K22" i="28"/>
  <c r="H22" i="28"/>
  <c r="M22" i="28"/>
  <c r="D22" i="28"/>
  <c r="L33" i="27"/>
  <c r="N33" i="27"/>
  <c r="D33" i="27"/>
  <c r="R33" i="27"/>
  <c r="S33" i="27"/>
  <c r="M33" i="27"/>
  <c r="E33" i="27"/>
  <c r="F33" i="27"/>
  <c r="J33" i="27"/>
  <c r="K33" i="27"/>
  <c r="M32" i="27"/>
  <c r="AC14" i="8"/>
  <c r="D32" i="27"/>
  <c r="R32" i="27"/>
  <c r="N32" i="27"/>
  <c r="L32" i="27"/>
  <c r="F32" i="27"/>
  <c r="K32" i="27"/>
  <c r="E32" i="27"/>
  <c r="S32" i="27"/>
  <c r="J32" i="27"/>
  <c r="V7" i="28"/>
  <c r="C152" i="62"/>
  <c r="C129" i="62"/>
  <c r="C159" i="62"/>
  <c r="X19" i="27" l="1"/>
  <c r="X7" i="27"/>
  <c r="C96" i="62"/>
  <c r="G5" i="48"/>
  <c r="C28" i="55"/>
  <c r="C23" i="55"/>
  <c r="G6" i="48"/>
  <c r="C22" i="28"/>
  <c r="F5" i="48" s="1"/>
  <c r="C33" i="27"/>
  <c r="C32" i="27"/>
  <c r="AB8" i="23"/>
  <c r="C1068" i="62" s="1"/>
  <c r="Z8" i="23"/>
  <c r="C1066" i="62" s="1"/>
  <c r="Y8" i="23"/>
  <c r="C1065" i="62" s="1"/>
  <c r="X8" i="23"/>
  <c r="W8" i="23"/>
  <c r="C1062" i="62" s="1"/>
  <c r="V8" i="23"/>
  <c r="C1061" i="62" s="1"/>
  <c r="U8" i="23"/>
  <c r="C1060" i="62" s="1"/>
  <c r="T8" i="23"/>
  <c r="S8" i="23"/>
  <c r="C1057" i="62" s="1"/>
  <c r="R8" i="23"/>
  <c r="C1056" i="62" s="1"/>
  <c r="Q8" i="23"/>
  <c r="C1055" i="62" s="1"/>
  <c r="P8" i="23"/>
  <c r="C1053" i="62" s="1"/>
  <c r="M8" i="23"/>
  <c r="C1049" i="62" s="1"/>
  <c r="H8" i="23"/>
  <c r="S7" i="21"/>
  <c r="R7" i="21"/>
  <c r="Q7" i="21"/>
  <c r="P7" i="21"/>
  <c r="K7" i="21"/>
  <c r="J7" i="21"/>
  <c r="I7" i="21"/>
  <c r="H7" i="21"/>
  <c r="G7" i="21"/>
  <c r="F7" i="21"/>
  <c r="E7" i="21"/>
  <c r="D7" i="21"/>
  <c r="S17" i="21"/>
  <c r="R17" i="21"/>
  <c r="Q17" i="21"/>
  <c r="P17" i="21"/>
  <c r="O17" i="21"/>
  <c r="O30" i="21" s="1"/>
  <c r="N17" i="21"/>
  <c r="N30" i="21" s="1"/>
  <c r="M17" i="21"/>
  <c r="K17" i="21"/>
  <c r="J17" i="21"/>
  <c r="I17" i="21"/>
  <c r="H17" i="21"/>
  <c r="G17" i="21"/>
  <c r="F17" i="21"/>
  <c r="E17" i="21"/>
  <c r="D17" i="21"/>
  <c r="C16" i="21"/>
  <c r="C14" i="21"/>
  <c r="C13" i="21"/>
  <c r="C12" i="21"/>
  <c r="C11" i="21"/>
  <c r="C10" i="21"/>
  <c r="C21" i="21"/>
  <c r="C20" i="21"/>
  <c r="C19" i="21"/>
  <c r="C18" i="21"/>
  <c r="C13" i="20"/>
  <c r="C11" i="20"/>
  <c r="C10" i="20"/>
  <c r="C9" i="20"/>
  <c r="C8" i="20"/>
  <c r="R19" i="19"/>
  <c r="C41" i="19" s="1"/>
  <c r="Q19" i="19"/>
  <c r="P19" i="19"/>
  <c r="O19" i="19"/>
  <c r="N19" i="19"/>
  <c r="M19" i="19"/>
  <c r="L19" i="19"/>
  <c r="K19" i="19"/>
  <c r="J19" i="19"/>
  <c r="I19" i="19"/>
  <c r="H19" i="19"/>
  <c r="G19" i="19"/>
  <c r="F19" i="19"/>
  <c r="E19" i="19"/>
  <c r="D19" i="19"/>
  <c r="R12" i="19"/>
  <c r="Q12" i="19"/>
  <c r="P12" i="19"/>
  <c r="O12" i="19"/>
  <c r="N12" i="19"/>
  <c r="M12" i="19"/>
  <c r="L12" i="19"/>
  <c r="K12" i="19"/>
  <c r="J12" i="19"/>
  <c r="I12" i="19"/>
  <c r="H12" i="19"/>
  <c r="G12" i="19"/>
  <c r="F12" i="19"/>
  <c r="E12" i="19"/>
  <c r="D12" i="19"/>
  <c r="R7" i="19"/>
  <c r="Q7" i="19"/>
  <c r="P7" i="19"/>
  <c r="O7" i="19"/>
  <c r="N7" i="19"/>
  <c r="M7" i="19"/>
  <c r="L7" i="19"/>
  <c r="K7" i="19"/>
  <c r="J7" i="19"/>
  <c r="I7" i="19"/>
  <c r="H7" i="19"/>
  <c r="H40" i="19" s="1"/>
  <c r="G7" i="19"/>
  <c r="F7" i="19"/>
  <c r="E7" i="19"/>
  <c r="D7" i="19"/>
  <c r="C34" i="19"/>
  <c r="C33" i="19"/>
  <c r="C31" i="19"/>
  <c r="C38" i="19" s="1"/>
  <c r="C26" i="19"/>
  <c r="C25" i="19"/>
  <c r="C23" i="19"/>
  <c r="C22" i="19"/>
  <c r="C21" i="19"/>
  <c r="C20" i="19"/>
  <c r="C18" i="19"/>
  <c r="C16" i="19"/>
  <c r="C15" i="19"/>
  <c r="C14" i="19"/>
  <c r="C13" i="19"/>
  <c r="C11" i="19"/>
  <c r="C10" i="19"/>
  <c r="C9" i="19"/>
  <c r="C8" i="19"/>
  <c r="K24" i="18"/>
  <c r="C31" i="17"/>
  <c r="C819" i="62" s="1"/>
  <c r="C30" i="17"/>
  <c r="C818" i="62" s="1"/>
  <c r="C29" i="17"/>
  <c r="C817" i="62" s="1"/>
  <c r="C28" i="17"/>
  <c r="C816" i="62" s="1"/>
  <c r="C17" i="17"/>
  <c r="C805" i="62" s="1"/>
  <c r="C15" i="17"/>
  <c r="C803" i="62" s="1"/>
  <c r="C14" i="17"/>
  <c r="C802" i="62" s="1"/>
  <c r="C13" i="17"/>
  <c r="C801" i="62" s="1"/>
  <c r="S6" i="16"/>
  <c r="V6" i="16" s="1"/>
  <c r="P6" i="16"/>
  <c r="O6" i="16"/>
  <c r="L6" i="16"/>
  <c r="K6" i="16"/>
  <c r="J6" i="16"/>
  <c r="H6" i="16"/>
  <c r="G6" i="16"/>
  <c r="G129" i="55" s="1"/>
  <c r="F6" i="16"/>
  <c r="F129" i="55" s="1"/>
  <c r="E6" i="16"/>
  <c r="E129" i="55" s="1"/>
  <c r="D6" i="16"/>
  <c r="D129" i="55" s="1"/>
  <c r="C15" i="16"/>
  <c r="C13" i="16"/>
  <c r="C12" i="16"/>
  <c r="C11" i="16"/>
  <c r="C10" i="16"/>
  <c r="C9" i="16"/>
  <c r="C8" i="16"/>
  <c r="C7" i="16"/>
  <c r="S22" i="15"/>
  <c r="R22" i="15"/>
  <c r="P22" i="15"/>
  <c r="O22" i="15"/>
  <c r="M22" i="15"/>
  <c r="L22" i="15"/>
  <c r="K22" i="15"/>
  <c r="J22" i="15"/>
  <c r="I22" i="15"/>
  <c r="H22" i="15"/>
  <c r="G22" i="15"/>
  <c r="F22" i="15"/>
  <c r="E22" i="15"/>
  <c r="D22" i="15"/>
  <c r="S6" i="15"/>
  <c r="R6" i="15"/>
  <c r="P6" i="15"/>
  <c r="O6" i="15"/>
  <c r="M6" i="15"/>
  <c r="L6" i="15"/>
  <c r="K6" i="15"/>
  <c r="J6" i="15"/>
  <c r="I6" i="15"/>
  <c r="H6" i="15"/>
  <c r="G6" i="15"/>
  <c r="G133" i="55" s="1"/>
  <c r="F6" i="15"/>
  <c r="F133" i="55" s="1"/>
  <c r="E6" i="15"/>
  <c r="E133" i="55" s="1"/>
  <c r="D6" i="15"/>
  <c r="D133" i="55" s="1"/>
  <c r="C29" i="15"/>
  <c r="C28" i="15"/>
  <c r="C26" i="15"/>
  <c r="C25" i="15"/>
  <c r="C24" i="15"/>
  <c r="C23" i="15"/>
  <c r="C21" i="15"/>
  <c r="C19" i="15"/>
  <c r="C18" i="15"/>
  <c r="C17" i="15"/>
  <c r="C16" i="15"/>
  <c r="C15" i="15"/>
  <c r="C14" i="15"/>
  <c r="C13" i="15"/>
  <c r="C12" i="15"/>
  <c r="C10" i="15"/>
  <c r="C9" i="15"/>
  <c r="C8" i="15"/>
  <c r="C7" i="15"/>
  <c r="C14" i="14"/>
  <c r="C12" i="14"/>
  <c r="C11" i="14"/>
  <c r="C10" i="14"/>
  <c r="C9" i="14"/>
  <c r="C8" i="14"/>
  <c r="J8" i="13"/>
  <c r="C613" i="62" s="1"/>
  <c r="G8" i="13"/>
  <c r="F8" i="13"/>
  <c r="E8" i="13"/>
  <c r="D8" i="13"/>
  <c r="C16" i="13"/>
  <c r="C609" i="62" s="1"/>
  <c r="C15" i="13"/>
  <c r="C608" i="62" s="1"/>
  <c r="C14" i="13"/>
  <c r="C607" i="62" s="1"/>
  <c r="C13" i="13"/>
  <c r="C606" i="62" s="1"/>
  <c r="C12" i="13"/>
  <c r="C605" i="62" s="1"/>
  <c r="C11" i="13"/>
  <c r="C604" i="62" s="1"/>
  <c r="C10" i="13"/>
  <c r="C603" i="62" s="1"/>
  <c r="C9" i="13"/>
  <c r="C602" i="62" s="1"/>
  <c r="N7" i="12"/>
  <c r="M7" i="12"/>
  <c r="K7" i="12"/>
  <c r="J7" i="12"/>
  <c r="I7" i="12"/>
  <c r="H7" i="12"/>
  <c r="C529" i="62" s="1"/>
  <c r="G7" i="12"/>
  <c r="F7" i="12"/>
  <c r="E7" i="12"/>
  <c r="D7" i="12"/>
  <c r="C20" i="12"/>
  <c r="C549" i="62" s="1"/>
  <c r="C19" i="12"/>
  <c r="C16" i="12"/>
  <c r="C545" i="62" s="1"/>
  <c r="C14" i="12"/>
  <c r="C543" i="62" s="1"/>
  <c r="C13" i="12"/>
  <c r="C542" i="62" s="1"/>
  <c r="C12" i="12"/>
  <c r="C541" i="62" s="1"/>
  <c r="C11" i="12"/>
  <c r="C540" i="62" s="1"/>
  <c r="C10" i="12"/>
  <c r="C539" i="62" s="1"/>
  <c r="C9" i="12"/>
  <c r="C538" i="62" s="1"/>
  <c r="C8" i="12"/>
  <c r="C537" i="62" s="1"/>
  <c r="P19" i="11"/>
  <c r="O19" i="11"/>
  <c r="N19" i="11"/>
  <c r="M19" i="11"/>
  <c r="L19" i="11"/>
  <c r="K19" i="11"/>
  <c r="J19" i="11"/>
  <c r="I19" i="11"/>
  <c r="H19" i="11"/>
  <c r="G19" i="11"/>
  <c r="F19" i="11"/>
  <c r="E19" i="11"/>
  <c r="D19" i="11"/>
  <c r="P12" i="11"/>
  <c r="O12" i="11"/>
  <c r="N12" i="11"/>
  <c r="M12" i="11"/>
  <c r="L12" i="11"/>
  <c r="K12" i="11"/>
  <c r="J12" i="11"/>
  <c r="I12" i="11"/>
  <c r="H12" i="11"/>
  <c r="G12" i="11"/>
  <c r="G99" i="55" s="1"/>
  <c r="F12" i="11"/>
  <c r="F99" i="55" s="1"/>
  <c r="E12" i="11"/>
  <c r="E99" i="55" s="1"/>
  <c r="D12" i="11"/>
  <c r="D99" i="55" s="1"/>
  <c r="P7" i="11"/>
  <c r="C567" i="62" s="1"/>
  <c r="O7" i="11"/>
  <c r="C566" i="62" s="1"/>
  <c r="N7" i="11"/>
  <c r="C565" i="62" s="1"/>
  <c r="M7" i="11"/>
  <c r="C564" i="62" s="1"/>
  <c r="L7" i="11"/>
  <c r="C563" i="62" s="1"/>
  <c r="K7" i="11"/>
  <c r="C562" i="62" s="1"/>
  <c r="J7" i="11"/>
  <c r="C561" i="62" s="1"/>
  <c r="I7" i="11"/>
  <c r="C560" i="62" s="1"/>
  <c r="H7" i="11"/>
  <c r="C559" i="62" s="1"/>
  <c r="G7" i="11"/>
  <c r="F7" i="11"/>
  <c r="E7" i="11"/>
  <c r="D7" i="11"/>
  <c r="C30" i="11"/>
  <c r="C29" i="11"/>
  <c r="C26" i="11"/>
  <c r="C587" i="62" s="1"/>
  <c r="C25" i="11"/>
  <c r="C586" i="62" s="1"/>
  <c r="C23" i="11"/>
  <c r="C584" i="62" s="1"/>
  <c r="C22" i="11"/>
  <c r="C583" i="62" s="1"/>
  <c r="C21" i="11"/>
  <c r="C582" i="62" s="1"/>
  <c r="C20" i="11"/>
  <c r="C581" i="62" s="1"/>
  <c r="C18" i="11"/>
  <c r="C579" i="62" s="1"/>
  <c r="C16" i="11"/>
  <c r="C577" i="62" s="1"/>
  <c r="C15" i="11"/>
  <c r="C576" i="62" s="1"/>
  <c r="C14" i="11"/>
  <c r="C575" i="62" s="1"/>
  <c r="C13" i="11"/>
  <c r="C574" i="62" s="1"/>
  <c r="C11" i="11"/>
  <c r="C572" i="62" s="1"/>
  <c r="C10" i="11"/>
  <c r="C571" i="62" s="1"/>
  <c r="C9" i="11"/>
  <c r="C570" i="62" s="1"/>
  <c r="C8" i="11"/>
  <c r="C569" i="62" s="1"/>
  <c r="C18" i="10"/>
  <c r="C462" i="62" s="1"/>
  <c r="C16" i="10"/>
  <c r="C460" i="62" s="1"/>
  <c r="C15" i="10"/>
  <c r="C459" i="62" s="1"/>
  <c r="C14" i="10"/>
  <c r="C458" i="62" s="1"/>
  <c r="C13" i="10"/>
  <c r="C457" i="62" s="1"/>
  <c r="C12" i="10"/>
  <c r="C456" i="62" s="1"/>
  <c r="C11" i="10"/>
  <c r="C455" i="62" s="1"/>
  <c r="C10" i="10"/>
  <c r="C454" i="62" s="1"/>
  <c r="C9" i="10"/>
  <c r="C453" i="62" s="1"/>
  <c r="C8" i="10"/>
  <c r="C452" i="62" s="1"/>
  <c r="X7" i="10"/>
  <c r="C474" i="62" s="1"/>
  <c r="W7" i="10"/>
  <c r="C473" i="62" s="1"/>
  <c r="V7" i="10"/>
  <c r="C472" i="62" s="1"/>
  <c r="U7" i="10"/>
  <c r="T7" i="10"/>
  <c r="S7" i="10"/>
  <c r="P7" i="10"/>
  <c r="O7" i="10"/>
  <c r="C450" i="62" s="1"/>
  <c r="N7" i="10"/>
  <c r="C449" i="62" s="1"/>
  <c r="M7" i="10"/>
  <c r="C448" i="62" s="1"/>
  <c r="L7" i="10"/>
  <c r="J7" i="10"/>
  <c r="I7" i="10"/>
  <c r="H7" i="10"/>
  <c r="G7" i="10"/>
  <c r="F7" i="10"/>
  <c r="E7" i="10"/>
  <c r="D7" i="10"/>
  <c r="V12" i="9"/>
  <c r="U12" i="9"/>
  <c r="T12" i="9"/>
  <c r="S12" i="9"/>
  <c r="R12" i="9"/>
  <c r="Q12" i="9"/>
  <c r="P12" i="9"/>
  <c r="N12" i="9"/>
  <c r="M12" i="9"/>
  <c r="L12" i="9"/>
  <c r="K12" i="9"/>
  <c r="I12" i="9"/>
  <c r="H12" i="9"/>
  <c r="G12" i="9"/>
  <c r="F12" i="9"/>
  <c r="E12" i="9"/>
  <c r="D12" i="9"/>
  <c r="Y7" i="9"/>
  <c r="K7" i="9"/>
  <c r="C486" i="62" s="1"/>
  <c r="I7" i="9"/>
  <c r="C483" i="62" s="1"/>
  <c r="H7" i="9"/>
  <c r="C482" i="62" s="1"/>
  <c r="G7" i="9"/>
  <c r="C481" i="62" s="1"/>
  <c r="F7" i="9"/>
  <c r="C480" i="62" s="1"/>
  <c r="E7" i="9"/>
  <c r="C479" i="62" s="1"/>
  <c r="D7" i="9"/>
  <c r="C478" i="62" s="1"/>
  <c r="C32" i="9"/>
  <c r="C507" i="62" s="1"/>
  <c r="C21" i="9"/>
  <c r="C503" i="62" s="1"/>
  <c r="C20" i="9"/>
  <c r="C502" i="62" s="1"/>
  <c r="C19" i="9"/>
  <c r="C501" i="62" s="1"/>
  <c r="C18" i="9"/>
  <c r="C500" i="62" s="1"/>
  <c r="C17" i="9"/>
  <c r="C499" i="62" s="1"/>
  <c r="C16" i="9"/>
  <c r="C498" i="62" s="1"/>
  <c r="C15" i="9"/>
  <c r="C497" i="62" s="1"/>
  <c r="C14" i="9"/>
  <c r="C496" i="62" s="1"/>
  <c r="C13" i="9"/>
  <c r="C495" i="62" s="1"/>
  <c r="C11" i="9"/>
  <c r="C493" i="62" s="1"/>
  <c r="C10" i="9"/>
  <c r="C492" i="62" s="1"/>
  <c r="C9" i="9"/>
  <c r="C491" i="62" s="1"/>
  <c r="C8" i="9"/>
  <c r="C490" i="62" s="1"/>
  <c r="AA6" i="8"/>
  <c r="X6" i="8"/>
  <c r="C197" i="62" s="1"/>
  <c r="M6" i="8"/>
  <c r="C186" i="62" s="1"/>
  <c r="L6" i="8"/>
  <c r="C185" i="62" s="1"/>
  <c r="K6" i="8"/>
  <c r="C183" i="62" s="1"/>
  <c r="J6" i="8"/>
  <c r="C182" i="62" s="1"/>
  <c r="I6" i="8"/>
  <c r="C181" i="62" s="1"/>
  <c r="H6" i="8"/>
  <c r="C180" i="62" s="1"/>
  <c r="G6" i="8"/>
  <c r="C179" i="62" s="1"/>
  <c r="F6" i="8"/>
  <c r="C178" i="62" s="1"/>
  <c r="E6" i="8"/>
  <c r="C177" i="62" s="1"/>
  <c r="D6" i="8"/>
  <c r="C176" i="62" s="1"/>
  <c r="C15" i="8"/>
  <c r="C207" i="62" s="1"/>
  <c r="C13" i="8"/>
  <c r="C205" i="62" s="1"/>
  <c r="C12" i="8"/>
  <c r="C204" i="62" s="1"/>
  <c r="C11" i="8"/>
  <c r="C203" i="62" s="1"/>
  <c r="C10" i="8"/>
  <c r="C202" i="62" s="1"/>
  <c r="C9" i="8"/>
  <c r="C201" i="62" s="1"/>
  <c r="C8" i="8"/>
  <c r="C200" i="62" s="1"/>
  <c r="C7" i="8"/>
  <c r="C199" i="62" s="1"/>
  <c r="Y22" i="7"/>
  <c r="AB22" i="7" s="1"/>
  <c r="V22" i="7"/>
  <c r="U22" i="7"/>
  <c r="S22" i="7"/>
  <c r="R22" i="7"/>
  <c r="Q22" i="7"/>
  <c r="P22" i="7"/>
  <c r="N22" i="7"/>
  <c r="M22" i="7"/>
  <c r="K22" i="7"/>
  <c r="J22" i="7"/>
  <c r="I22" i="7"/>
  <c r="H22" i="7"/>
  <c r="G22" i="7"/>
  <c r="F22" i="7"/>
  <c r="E22" i="7"/>
  <c r="D22" i="7"/>
  <c r="Y6" i="7"/>
  <c r="V6" i="7"/>
  <c r="C233" i="62" s="1"/>
  <c r="U6" i="7"/>
  <c r="C232" i="62" s="1"/>
  <c r="S6" i="7"/>
  <c r="C230" i="62" s="1"/>
  <c r="R6" i="7"/>
  <c r="C229" i="62" s="1"/>
  <c r="Q6" i="7"/>
  <c r="C228" i="62" s="1"/>
  <c r="P6" i="7"/>
  <c r="C227" i="62" s="1"/>
  <c r="N6" i="7"/>
  <c r="C225" i="62" s="1"/>
  <c r="M6" i="7"/>
  <c r="C223" i="62" s="1"/>
  <c r="K6" i="7"/>
  <c r="C222" i="62" s="1"/>
  <c r="J6" i="7"/>
  <c r="C221" i="62" s="1"/>
  <c r="I6" i="7"/>
  <c r="C220" i="62" s="1"/>
  <c r="H6" i="7"/>
  <c r="C219" i="62" s="1"/>
  <c r="G6" i="7"/>
  <c r="C218" i="62" s="1"/>
  <c r="F6" i="7"/>
  <c r="C217" i="62" s="1"/>
  <c r="E6" i="7"/>
  <c r="C216" i="62" s="1"/>
  <c r="D6" i="7"/>
  <c r="C215" i="62" s="1"/>
  <c r="C7" i="7"/>
  <c r="C235" i="62" s="1"/>
  <c r="C8" i="7"/>
  <c r="C236" i="62" s="1"/>
  <c r="C9" i="7"/>
  <c r="C237" i="62" s="1"/>
  <c r="C10" i="7"/>
  <c r="C238" i="62" s="1"/>
  <c r="C12" i="7"/>
  <c r="C240" i="62" s="1"/>
  <c r="C13" i="7"/>
  <c r="C241" i="62" s="1"/>
  <c r="C14" i="7"/>
  <c r="C242" i="62" s="1"/>
  <c r="C15" i="7"/>
  <c r="C243" i="62" s="1"/>
  <c r="C16" i="7"/>
  <c r="C244" i="62" s="1"/>
  <c r="C17" i="7"/>
  <c r="C245" i="62" s="1"/>
  <c r="C18" i="7"/>
  <c r="C246" i="62" s="1"/>
  <c r="C19" i="7"/>
  <c r="C247" i="62" s="1"/>
  <c r="C21" i="7"/>
  <c r="C249" i="62" s="1"/>
  <c r="C23" i="7"/>
  <c r="C251" i="62" s="1"/>
  <c r="C24" i="7"/>
  <c r="C252" i="62" s="1"/>
  <c r="C25" i="7"/>
  <c r="C253" i="62" s="1"/>
  <c r="C26" i="7"/>
  <c r="C254" i="62" s="1"/>
  <c r="C28" i="7"/>
  <c r="C256" i="62" s="1"/>
  <c r="C29" i="7"/>
  <c r="C257" i="62" s="1"/>
  <c r="C1063" i="62" l="1"/>
  <c r="C1058" i="62"/>
  <c r="F6" i="48"/>
  <c r="C99" i="55"/>
  <c r="C129" i="55"/>
  <c r="C438" i="62"/>
  <c r="D28" i="10"/>
  <c r="F22" i="12"/>
  <c r="C526" i="62"/>
  <c r="F93" i="55"/>
  <c r="C439" i="62"/>
  <c r="E28" i="10"/>
  <c r="G22" i="12"/>
  <c r="C527" i="62"/>
  <c r="G93" i="55"/>
  <c r="C440" i="62"/>
  <c r="F28" i="10"/>
  <c r="C442" i="62"/>
  <c r="H28" i="10"/>
  <c r="J22" i="12"/>
  <c r="C531" i="62"/>
  <c r="C443" i="62"/>
  <c r="I28" i="10"/>
  <c r="K22" i="12"/>
  <c r="C532" i="62"/>
  <c r="C446" i="62"/>
  <c r="L28" i="10"/>
  <c r="N22" i="12"/>
  <c r="C535" i="62"/>
  <c r="U30" i="11"/>
  <c r="S19" i="12"/>
  <c r="C548" i="62"/>
  <c r="C599" i="62"/>
  <c r="F105" i="55"/>
  <c r="C600" i="62"/>
  <c r="G105" i="55"/>
  <c r="U29" i="11"/>
  <c r="C590" i="62"/>
  <c r="C554" i="62"/>
  <c r="D98" i="55"/>
  <c r="C556" i="62"/>
  <c r="F98" i="55"/>
  <c r="E22" i="12"/>
  <c r="C525" i="62"/>
  <c r="E93" i="55"/>
  <c r="C557" i="62"/>
  <c r="G98" i="55"/>
  <c r="C597" i="62"/>
  <c r="D105" i="55"/>
  <c r="C598" i="62"/>
  <c r="E105" i="55"/>
  <c r="C441" i="62"/>
  <c r="G28" i="10"/>
  <c r="I22" i="12"/>
  <c r="C530" i="62"/>
  <c r="C444" i="62"/>
  <c r="J28" i="10"/>
  <c r="M22" i="12"/>
  <c r="C534" i="62"/>
  <c r="C555" i="62"/>
  <c r="E98" i="55"/>
  <c r="D22" i="12"/>
  <c r="C524" i="62"/>
  <c r="D93" i="55"/>
  <c r="C133" i="55"/>
  <c r="J35" i="7"/>
  <c r="G35" i="7"/>
  <c r="I35" i="7"/>
  <c r="K35" i="7"/>
  <c r="D35" i="7"/>
  <c r="M35" i="7"/>
  <c r="H35" i="7"/>
  <c r="E35" i="7"/>
  <c r="F35" i="7"/>
  <c r="V17" i="21"/>
  <c r="V7" i="21"/>
  <c r="H36" i="9"/>
  <c r="W11" i="9"/>
  <c r="W13" i="9"/>
  <c r="W21" i="9"/>
  <c r="W19" i="9"/>
  <c r="I36" i="9"/>
  <c r="W14" i="9"/>
  <c r="W10" i="9"/>
  <c r="W15" i="9"/>
  <c r="W20" i="9"/>
  <c r="W16" i="9"/>
  <c r="W8" i="9"/>
  <c r="W17" i="9"/>
  <c r="W9" i="9"/>
  <c r="W18" i="9"/>
  <c r="Z23" i="7"/>
  <c r="Z13" i="7"/>
  <c r="Z21" i="7"/>
  <c r="Z12" i="7"/>
  <c r="Z29" i="7"/>
  <c r="Z18" i="7"/>
  <c r="Z9" i="7"/>
  <c r="Z25" i="7"/>
  <c r="Z15" i="7"/>
  <c r="Z24" i="7"/>
  <c r="Z14" i="7"/>
  <c r="Z17" i="7"/>
  <c r="Z8" i="7"/>
  <c r="Z19" i="7"/>
  <c r="Z10" i="7"/>
  <c r="Z28" i="7"/>
  <c r="Z26" i="7"/>
  <c r="Z16" i="7"/>
  <c r="Z7" i="7"/>
  <c r="AD6" i="8"/>
  <c r="V6" i="15"/>
  <c r="AE8" i="23"/>
  <c r="U18" i="21"/>
  <c r="T18" i="21"/>
  <c r="U19" i="21"/>
  <c r="T19" i="21"/>
  <c r="T21" i="21"/>
  <c r="U21" i="21"/>
  <c r="U20" i="21"/>
  <c r="T20" i="21"/>
  <c r="U16" i="21"/>
  <c r="T16" i="21"/>
  <c r="F31" i="21"/>
  <c r="E31" i="21"/>
  <c r="T10" i="21"/>
  <c r="U10" i="21"/>
  <c r="G31" i="21"/>
  <c r="T11" i="21"/>
  <c r="U11" i="21"/>
  <c r="T12" i="21"/>
  <c r="U12" i="21"/>
  <c r="T14" i="21"/>
  <c r="U14" i="21"/>
  <c r="D31" i="21"/>
  <c r="T13" i="21"/>
  <c r="U13" i="21"/>
  <c r="U24" i="15"/>
  <c r="T24" i="15"/>
  <c r="V22" i="15"/>
  <c r="T25" i="15"/>
  <c r="U25" i="15"/>
  <c r="T26" i="15"/>
  <c r="U26" i="15"/>
  <c r="T28" i="15"/>
  <c r="U28" i="15"/>
  <c r="U23" i="15"/>
  <c r="T23" i="15"/>
  <c r="T29" i="15"/>
  <c r="U29" i="15"/>
  <c r="U13" i="15"/>
  <c r="T13" i="15"/>
  <c r="U14" i="15"/>
  <c r="T14" i="15"/>
  <c r="U21" i="15"/>
  <c r="T21" i="15"/>
  <c r="U15" i="15"/>
  <c r="T15" i="15"/>
  <c r="U16" i="15"/>
  <c r="T16" i="15"/>
  <c r="T19" i="15"/>
  <c r="U19" i="15"/>
  <c r="U12" i="15"/>
  <c r="T12" i="15"/>
  <c r="T17" i="15"/>
  <c r="U17" i="15"/>
  <c r="T18" i="15"/>
  <c r="U18" i="15"/>
  <c r="U10" i="15"/>
  <c r="T10" i="15"/>
  <c r="U8" i="15"/>
  <c r="T8" i="15"/>
  <c r="U7" i="15"/>
  <c r="T7" i="15"/>
  <c r="U9" i="15"/>
  <c r="T9" i="15"/>
  <c r="Y12" i="9"/>
  <c r="AF8" i="23"/>
  <c r="Q30" i="21"/>
  <c r="M30" i="21"/>
  <c r="V8" i="20"/>
  <c r="V9" i="20"/>
  <c r="V10" i="20"/>
  <c r="V11" i="20"/>
  <c r="V13" i="20"/>
  <c r="K40" i="19"/>
  <c r="N40" i="19"/>
  <c r="P40" i="19"/>
  <c r="I40" i="19"/>
  <c r="J40" i="19"/>
  <c r="E40" i="19"/>
  <c r="Q40" i="19"/>
  <c r="F40" i="19"/>
  <c r="L40" i="19"/>
  <c r="G40" i="19"/>
  <c r="M40" i="19"/>
  <c r="O40" i="19"/>
  <c r="D40" i="19"/>
  <c r="C39" i="19"/>
  <c r="Z18" i="19"/>
  <c r="Z23" i="19"/>
  <c r="Z25" i="19"/>
  <c r="Y22" i="19"/>
  <c r="Y8" i="19"/>
  <c r="Y9" i="19"/>
  <c r="Y11" i="19"/>
  <c r="C44" i="19"/>
  <c r="Y13" i="19"/>
  <c r="C46" i="19"/>
  <c r="Y14" i="19"/>
  <c r="Y15" i="19"/>
  <c r="Y23" i="19"/>
  <c r="Y26" i="19"/>
  <c r="Y16" i="19"/>
  <c r="Y18" i="19"/>
  <c r="Y25" i="19"/>
  <c r="Y20" i="19"/>
  <c r="Y10" i="19"/>
  <c r="Y21" i="19"/>
  <c r="AC31" i="17"/>
  <c r="AC30" i="17"/>
  <c r="AC29" i="17"/>
  <c r="AC28" i="17"/>
  <c r="AC17" i="17"/>
  <c r="AC15" i="17"/>
  <c r="AC14" i="17"/>
  <c r="AC13" i="17"/>
  <c r="U15" i="16"/>
  <c r="T15" i="16"/>
  <c r="T13" i="16"/>
  <c r="U13" i="16"/>
  <c r="U10" i="16"/>
  <c r="T10" i="16"/>
  <c r="U9" i="16"/>
  <c r="T9" i="16"/>
  <c r="U8" i="16"/>
  <c r="T8" i="16"/>
  <c r="T7" i="16"/>
  <c r="U7" i="16"/>
  <c r="U12" i="16"/>
  <c r="T12" i="16"/>
  <c r="U11" i="16"/>
  <c r="T11" i="16"/>
  <c r="D34" i="15"/>
  <c r="E34" i="15"/>
  <c r="F34" i="15"/>
  <c r="O34" i="15"/>
  <c r="L34" i="15"/>
  <c r="M34" i="15"/>
  <c r="AD8" i="14"/>
  <c r="AD9" i="14"/>
  <c r="AD10" i="14"/>
  <c r="AD11" i="14"/>
  <c r="AD12" i="14"/>
  <c r="AD14" i="14"/>
  <c r="S8" i="12"/>
  <c r="S10" i="12"/>
  <c r="S11" i="12"/>
  <c r="S12" i="12"/>
  <c r="S20" i="12"/>
  <c r="S13" i="12"/>
  <c r="S16" i="12"/>
  <c r="S9" i="12"/>
  <c r="S14" i="12"/>
  <c r="H22" i="12"/>
  <c r="C24" i="12"/>
  <c r="U25" i="11"/>
  <c r="U21" i="11"/>
  <c r="U26" i="11"/>
  <c r="U22" i="11"/>
  <c r="U23" i="11"/>
  <c r="U20" i="11"/>
  <c r="U15" i="11"/>
  <c r="U14" i="11"/>
  <c r="U16" i="11"/>
  <c r="U18" i="11"/>
  <c r="U13" i="11"/>
  <c r="M33" i="11"/>
  <c r="N33" i="11"/>
  <c r="I33" i="11"/>
  <c r="E33" i="11"/>
  <c r="F33" i="11"/>
  <c r="O33" i="11"/>
  <c r="H33" i="11"/>
  <c r="J33" i="11"/>
  <c r="L33" i="11"/>
  <c r="G33" i="11"/>
  <c r="P33" i="11"/>
  <c r="K33" i="11"/>
  <c r="U11" i="11"/>
  <c r="U10" i="11"/>
  <c r="U9" i="11"/>
  <c r="D33" i="11"/>
  <c r="U8" i="11"/>
  <c r="Z12" i="10"/>
  <c r="Y12" i="10"/>
  <c r="G27" i="10"/>
  <c r="Y8" i="10"/>
  <c r="Z8" i="10"/>
  <c r="Y15" i="10"/>
  <c r="Z15" i="10"/>
  <c r="Z11" i="10"/>
  <c r="Y11" i="10"/>
  <c r="H27" i="10"/>
  <c r="AA7" i="10"/>
  <c r="Y9" i="10"/>
  <c r="Z9" i="10"/>
  <c r="Y16" i="10"/>
  <c r="Z16" i="10"/>
  <c r="E27" i="10"/>
  <c r="F27" i="10"/>
  <c r="I27" i="10"/>
  <c r="Z10" i="10"/>
  <c r="Y10" i="10"/>
  <c r="Y18" i="10"/>
  <c r="Z18" i="10"/>
  <c r="L27" i="10"/>
  <c r="Z13" i="10"/>
  <c r="Y13" i="10"/>
  <c r="Y14" i="10"/>
  <c r="Z14" i="10"/>
  <c r="J27" i="10"/>
  <c r="D27" i="10"/>
  <c r="F36" i="9"/>
  <c r="E36" i="9"/>
  <c r="G36" i="9"/>
  <c r="D36" i="9"/>
  <c r="H35" i="9"/>
  <c r="I35" i="9"/>
  <c r="S35" i="9"/>
  <c r="K35" i="9"/>
  <c r="T35" i="9"/>
  <c r="R35" i="9"/>
  <c r="AC7" i="8"/>
  <c r="AA7" i="7"/>
  <c r="AA8" i="7"/>
  <c r="AA10" i="7"/>
  <c r="AA9" i="7"/>
  <c r="R35" i="7"/>
  <c r="V35" i="7"/>
  <c r="U35" i="7"/>
  <c r="P35" i="7"/>
  <c r="Q35" i="7"/>
  <c r="AA28" i="7"/>
  <c r="AA16" i="7"/>
  <c r="W6" i="7"/>
  <c r="X16" i="9"/>
  <c r="AB14" i="17"/>
  <c r="AA25" i="7"/>
  <c r="AA15" i="7"/>
  <c r="AC11" i="8"/>
  <c r="X8" i="9"/>
  <c r="X17" i="9"/>
  <c r="P34" i="15"/>
  <c r="AB15" i="17"/>
  <c r="C47" i="19"/>
  <c r="AA26" i="7"/>
  <c r="AA24" i="7"/>
  <c r="AA14" i="7"/>
  <c r="X9" i="9"/>
  <c r="X18" i="9"/>
  <c r="AB17" i="17"/>
  <c r="X15" i="9"/>
  <c r="AB13" i="17"/>
  <c r="AA13" i="7"/>
  <c r="AC13" i="8"/>
  <c r="X10" i="9"/>
  <c r="X19" i="9"/>
  <c r="AA21" i="7"/>
  <c r="AA12" i="7"/>
  <c r="X11" i="9"/>
  <c r="X20" i="9"/>
  <c r="AB29" i="17"/>
  <c r="AG8" i="23"/>
  <c r="AA23" i="7"/>
  <c r="AC8" i="8"/>
  <c r="X13" i="9"/>
  <c r="X21" i="9"/>
  <c r="Q7" i="10"/>
  <c r="K34" i="15"/>
  <c r="AB30" i="17"/>
  <c r="AA17" i="7"/>
  <c r="AA19" i="7"/>
  <c r="AA29" i="7"/>
  <c r="AA18" i="7"/>
  <c r="S35" i="7"/>
  <c r="X14" i="9"/>
  <c r="L35" i="9"/>
  <c r="U35" i="9"/>
  <c r="C35" i="11"/>
  <c r="AB31" i="17"/>
  <c r="I34" i="15"/>
  <c r="AB28" i="17"/>
  <c r="E32" i="11"/>
  <c r="Z15" i="19"/>
  <c r="G35" i="9"/>
  <c r="Q35" i="9"/>
  <c r="F32" i="11"/>
  <c r="N32" i="11"/>
  <c r="H34" i="15"/>
  <c r="Z16" i="19"/>
  <c r="I27" i="19"/>
  <c r="I37" i="19" s="1"/>
  <c r="Q27" i="19"/>
  <c r="D30" i="21"/>
  <c r="M32" i="11"/>
  <c r="G32" i="11"/>
  <c r="O32" i="11"/>
  <c r="R34" i="15"/>
  <c r="J27" i="19"/>
  <c r="J37" i="19" s="1"/>
  <c r="R37" i="19"/>
  <c r="W8" i="20"/>
  <c r="P27" i="19"/>
  <c r="P37" i="19" s="1"/>
  <c r="H32" i="11"/>
  <c r="P32" i="11"/>
  <c r="J34" i="15"/>
  <c r="S34" i="15"/>
  <c r="Z9" i="19"/>
  <c r="Z20" i="19"/>
  <c r="K27" i="19"/>
  <c r="K37" i="19" s="1"/>
  <c r="I32" i="11"/>
  <c r="Z10" i="19"/>
  <c r="Z21" i="19"/>
  <c r="D27" i="19"/>
  <c r="D37" i="19" s="1"/>
  <c r="L27" i="19"/>
  <c r="L37" i="19" s="1"/>
  <c r="W9" i="20"/>
  <c r="H27" i="19"/>
  <c r="H37" i="19" s="1"/>
  <c r="J32" i="11"/>
  <c r="Z11" i="19"/>
  <c r="Z22" i="19"/>
  <c r="E27" i="19"/>
  <c r="E37" i="19" s="1"/>
  <c r="M27" i="19"/>
  <c r="M37" i="19" s="1"/>
  <c r="W10" i="20"/>
  <c r="H30" i="21"/>
  <c r="Z26" i="19"/>
  <c r="K32" i="11"/>
  <c r="Z13" i="19"/>
  <c r="F27" i="19"/>
  <c r="F37" i="19" s="1"/>
  <c r="N27" i="19"/>
  <c r="N37" i="19" s="1"/>
  <c r="W11" i="20"/>
  <c r="E35" i="9"/>
  <c r="N35" i="9"/>
  <c r="D32" i="11"/>
  <c r="L32" i="11"/>
  <c r="G34" i="15"/>
  <c r="Z14" i="19"/>
  <c r="G27" i="19"/>
  <c r="G37" i="19" s="1"/>
  <c r="O27" i="19"/>
  <c r="O37" i="19" s="1"/>
  <c r="W13" i="20"/>
  <c r="J30" i="21"/>
  <c r="K30" i="21"/>
  <c r="P30" i="21"/>
  <c r="E30" i="21"/>
  <c r="F30" i="21"/>
  <c r="R30" i="21"/>
  <c r="G30" i="21"/>
  <c r="S30" i="21"/>
  <c r="I30" i="21"/>
  <c r="Z8" i="19"/>
  <c r="F35" i="9"/>
  <c r="P35" i="9"/>
  <c r="D35" i="9"/>
  <c r="M35" i="9"/>
  <c r="V35" i="9"/>
  <c r="N35" i="7"/>
  <c r="C11" i="7"/>
  <c r="Y35" i="7"/>
  <c r="AB6" i="7"/>
  <c r="C7" i="21"/>
  <c r="C26" i="17"/>
  <c r="C12" i="17"/>
  <c r="C800" i="62" s="1"/>
  <c r="C11" i="15"/>
  <c r="C7" i="20"/>
  <c r="C6" i="18"/>
  <c r="G21" i="48" s="1"/>
  <c r="C7" i="14"/>
  <c r="G18" i="48" s="1"/>
  <c r="C7" i="12"/>
  <c r="C7" i="19"/>
  <c r="C17" i="21"/>
  <c r="T17" i="21" s="1"/>
  <c r="C22" i="7"/>
  <c r="C250" i="62" s="1"/>
  <c r="C8" i="13"/>
  <c r="T8" i="13" s="1"/>
  <c r="C12" i="11"/>
  <c r="R14" i="18"/>
  <c r="C6" i="16"/>
  <c r="C6" i="8"/>
  <c r="C19" i="19"/>
  <c r="C12" i="19"/>
  <c r="C22" i="15"/>
  <c r="T22" i="15" s="1"/>
  <c r="C6" i="15"/>
  <c r="C19" i="11"/>
  <c r="C580" i="62" s="1"/>
  <c r="C7" i="11"/>
  <c r="C7" i="10"/>
  <c r="C436" i="62" s="1"/>
  <c r="C7" i="9"/>
  <c r="C476" i="62" s="1"/>
  <c r="C12" i="9"/>
  <c r="C6" i="7"/>
  <c r="AB7" i="2"/>
  <c r="AA7" i="2"/>
  <c r="Z7" i="2"/>
  <c r="Y7" i="2"/>
  <c r="W7" i="2"/>
  <c r="C28" i="62" s="1"/>
  <c r="C8" i="2"/>
  <c r="C30" i="62" s="1"/>
  <c r="C9" i="2"/>
  <c r="C31" i="62" s="1"/>
  <c r="C10" i="2"/>
  <c r="C32" i="62" s="1"/>
  <c r="C11" i="2"/>
  <c r="C33" i="62" s="1"/>
  <c r="C12" i="2"/>
  <c r="C34" i="62" s="1"/>
  <c r="C13" i="2"/>
  <c r="C35" i="62" s="1"/>
  <c r="C14" i="2"/>
  <c r="C36" i="62" s="1"/>
  <c r="C16" i="2"/>
  <c r="C38" i="62" s="1"/>
  <c r="C19" i="2"/>
  <c r="C41" i="62" s="1"/>
  <c r="C20" i="2"/>
  <c r="C42" i="62" s="1"/>
  <c r="C21" i="2"/>
  <c r="C43" i="62" s="1"/>
  <c r="C22" i="2"/>
  <c r="C44" i="62" s="1"/>
  <c r="Q34" i="1"/>
  <c r="D19" i="1"/>
  <c r="C18" i="1"/>
  <c r="C79" i="62" s="1"/>
  <c r="C16" i="1"/>
  <c r="C77" i="62" s="1"/>
  <c r="C15" i="1"/>
  <c r="C76" i="62" s="1"/>
  <c r="C14" i="1"/>
  <c r="C75" i="62" s="1"/>
  <c r="C13" i="1"/>
  <c r="C74" i="62" s="1"/>
  <c r="C11" i="1"/>
  <c r="C72" i="62" s="1"/>
  <c r="C10" i="1"/>
  <c r="C71" i="62" s="1"/>
  <c r="C9" i="1"/>
  <c r="C70" i="62" s="1"/>
  <c r="C8" i="1"/>
  <c r="C69" i="62" s="1"/>
  <c r="U12" i="11" l="1"/>
  <c r="C573" i="62"/>
  <c r="G17" i="48"/>
  <c r="C595" i="62"/>
  <c r="C35" i="7"/>
  <c r="C213" i="62"/>
  <c r="C193" i="55"/>
  <c r="G22" i="48"/>
  <c r="C105" i="55"/>
  <c r="C98" i="55"/>
  <c r="G16" i="48"/>
  <c r="C552" i="62"/>
  <c r="AC26" i="17"/>
  <c r="C38" i="17"/>
  <c r="C93" i="55"/>
  <c r="AF7" i="2"/>
  <c r="G15" i="48"/>
  <c r="C522" i="62"/>
  <c r="C174" i="62"/>
  <c r="C239" i="62"/>
  <c r="F18" i="48"/>
  <c r="C40" i="19"/>
  <c r="W12" i="9"/>
  <c r="G14" i="48"/>
  <c r="C28" i="10"/>
  <c r="G13" i="48"/>
  <c r="G28" i="48"/>
  <c r="T7" i="21"/>
  <c r="F17" i="48"/>
  <c r="W7" i="9"/>
  <c r="T6" i="16"/>
  <c r="T6" i="15"/>
  <c r="Z6" i="7"/>
  <c r="Z11" i="7"/>
  <c r="AD12" i="2"/>
  <c r="AD13" i="2"/>
  <c r="AB18" i="1"/>
  <c r="AB11" i="1"/>
  <c r="AB14" i="1"/>
  <c r="AB13" i="1"/>
  <c r="AB15" i="1"/>
  <c r="AB9" i="1"/>
  <c r="AB10" i="1"/>
  <c r="AB16" i="1"/>
  <c r="Y34" i="1"/>
  <c r="AB8" i="1"/>
  <c r="C27" i="20"/>
  <c r="Q37" i="19"/>
  <c r="Z22" i="7"/>
  <c r="AA34" i="1"/>
  <c r="C31" i="21"/>
  <c r="T11" i="15"/>
  <c r="X34" i="1"/>
  <c r="Z34" i="1"/>
  <c r="V7" i="20"/>
  <c r="Y19" i="19"/>
  <c r="Y12" i="19"/>
  <c r="Y7" i="19"/>
  <c r="S6" i="18"/>
  <c r="R6" i="18"/>
  <c r="AC12" i="17"/>
  <c r="C22" i="12"/>
  <c r="S7" i="12"/>
  <c r="U19" i="11"/>
  <c r="U7" i="11"/>
  <c r="C33" i="11"/>
  <c r="Y7" i="10"/>
  <c r="C27" i="10"/>
  <c r="Z7" i="10"/>
  <c r="C36" i="9"/>
  <c r="O12" i="9"/>
  <c r="O35" i="9" s="1"/>
  <c r="X7" i="9"/>
  <c r="AC15" i="8"/>
  <c r="AC9" i="8"/>
  <c r="AC12" i="8"/>
  <c r="AC10" i="8"/>
  <c r="C26" i="2"/>
  <c r="AA6" i="7"/>
  <c r="C25" i="2"/>
  <c r="AD10" i="2"/>
  <c r="AD16" i="2"/>
  <c r="AD9" i="2"/>
  <c r="AD8" i="2"/>
  <c r="AD11" i="2"/>
  <c r="AD14" i="2"/>
  <c r="AE7" i="2"/>
  <c r="G17" i="2"/>
  <c r="G24" i="2" s="1"/>
  <c r="H17" i="2"/>
  <c r="H24" i="2" s="1"/>
  <c r="I17" i="2"/>
  <c r="I24" i="2" s="1"/>
  <c r="T17" i="2"/>
  <c r="T24" i="2" s="1"/>
  <c r="J17" i="2"/>
  <c r="J24" i="2" s="1"/>
  <c r="W17" i="2"/>
  <c r="W24" i="2" s="1"/>
  <c r="L17" i="2"/>
  <c r="L24" i="2" s="1"/>
  <c r="Q17" i="2"/>
  <c r="Q24" i="2" s="1"/>
  <c r="N17" i="2"/>
  <c r="N24" i="2" s="1"/>
  <c r="F17" i="2"/>
  <c r="F24" i="2" s="1"/>
  <c r="P17" i="2"/>
  <c r="P24" i="2" s="1"/>
  <c r="K17" i="2"/>
  <c r="K24" i="2" s="1"/>
  <c r="AC19" i="1"/>
  <c r="AE19" i="1"/>
  <c r="N34" i="1"/>
  <c r="AE7" i="1"/>
  <c r="AB19" i="1"/>
  <c r="AE12" i="1"/>
  <c r="AD19" i="1"/>
  <c r="AC15" i="1"/>
  <c r="AC18" i="1"/>
  <c r="AC9" i="1"/>
  <c r="AC16" i="1"/>
  <c r="AD12" i="1"/>
  <c r="AC8" i="1"/>
  <c r="AC10" i="1"/>
  <c r="AC11" i="1"/>
  <c r="AC13" i="1"/>
  <c r="AC14" i="1"/>
  <c r="AD7" i="1"/>
  <c r="AB12" i="17"/>
  <c r="W22" i="7"/>
  <c r="W35" i="7" s="1"/>
  <c r="W11" i="7"/>
  <c r="AA11" i="7" s="1"/>
  <c r="Y6" i="8"/>
  <c r="G7" i="48" s="1"/>
  <c r="Q6" i="15"/>
  <c r="G20" i="48" s="1"/>
  <c r="C41" i="1"/>
  <c r="C40" i="1"/>
  <c r="C38" i="1"/>
  <c r="C39" i="1"/>
  <c r="C30" i="19"/>
  <c r="C24" i="20"/>
  <c r="Q22" i="15"/>
  <c r="U22" i="15" s="1"/>
  <c r="T12" i="19"/>
  <c r="Z12" i="19" s="1"/>
  <c r="T19" i="19"/>
  <c r="Z19" i="19" s="1"/>
  <c r="R17" i="2"/>
  <c r="R24" i="2" s="1"/>
  <c r="AB26" i="17"/>
  <c r="Q7" i="20"/>
  <c r="W7" i="20" s="1"/>
  <c r="Q6" i="16"/>
  <c r="G19" i="48" s="1"/>
  <c r="E17" i="2"/>
  <c r="E24" i="2" s="1"/>
  <c r="D17" i="2"/>
  <c r="D24" i="2" s="1"/>
  <c r="C32" i="11"/>
  <c r="F16" i="48" s="1"/>
  <c r="Q11" i="15"/>
  <c r="U11" i="15" s="1"/>
  <c r="L7" i="21"/>
  <c r="G26" i="48" s="1"/>
  <c r="L17" i="21"/>
  <c r="U17" i="21" s="1"/>
  <c r="T7" i="19"/>
  <c r="C35" i="9"/>
  <c r="C12" i="1"/>
  <c r="C73" i="62" s="1"/>
  <c r="C7" i="1"/>
  <c r="C30" i="2"/>
  <c r="C31" i="2"/>
  <c r="C34" i="15"/>
  <c r="C30" i="21"/>
  <c r="C24" i="18"/>
  <c r="F21" i="48" s="1"/>
  <c r="C29" i="2"/>
  <c r="C28" i="2"/>
  <c r="C7" i="2"/>
  <c r="G23" i="48" l="1"/>
  <c r="F28" i="48"/>
  <c r="C6" i="62"/>
  <c r="F22" i="48"/>
  <c r="F15" i="48"/>
  <c r="G8" i="48"/>
  <c r="C46" i="62"/>
  <c r="F13" i="48"/>
  <c r="F26" i="48"/>
  <c r="F20" i="48"/>
  <c r="F14" i="48"/>
  <c r="U7" i="21"/>
  <c r="U6" i="15"/>
  <c r="AB12" i="1"/>
  <c r="U6" i="16"/>
  <c r="F19" i="48" s="1"/>
  <c r="Z7" i="19"/>
  <c r="C27" i="19"/>
  <c r="X12" i="9"/>
  <c r="AC6" i="8"/>
  <c r="F7" i="48" s="1"/>
  <c r="AA22" i="7"/>
  <c r="F8" i="48" s="1"/>
  <c r="X7" i="2"/>
  <c r="AD7" i="2" s="1"/>
  <c r="I34" i="1"/>
  <c r="U34" i="1"/>
  <c r="V34" i="1"/>
  <c r="S34" i="1"/>
  <c r="J34" i="1"/>
  <c r="K34" i="1"/>
  <c r="H34" i="1"/>
  <c r="G34" i="1"/>
  <c r="E34" i="1"/>
  <c r="F34" i="1"/>
  <c r="M34" i="1"/>
  <c r="O34" i="1"/>
  <c r="AB7" i="1"/>
  <c r="AC12" i="1"/>
  <c r="C43" i="19"/>
  <c r="Q34" i="15"/>
  <c r="C18" i="2"/>
  <c r="C40" i="62" s="1"/>
  <c r="C30" i="20"/>
  <c r="F23" i="48" s="1"/>
  <c r="L30" i="21"/>
  <c r="T37" i="19"/>
  <c r="C37" i="19" l="1"/>
  <c r="F24" i="48" s="1"/>
  <c r="G24" i="48"/>
  <c r="AC7" i="1"/>
  <c r="W34" i="1"/>
  <c r="C17" i="2"/>
  <c r="C39" i="62" s="1"/>
  <c r="C27" i="2"/>
  <c r="D27" i="1"/>
  <c r="C28" i="1"/>
  <c r="C89" i="62" s="1"/>
  <c r="G3" i="48" l="1"/>
  <c r="C24" i="2"/>
  <c r="F3" i="48" s="1"/>
  <c r="D34" i="1"/>
  <c r="C37" i="1"/>
  <c r="C27" i="1"/>
  <c r="C88" i="62" l="1"/>
  <c r="G4" i="48"/>
  <c r="C34" i="1"/>
  <c r="F4" i="48" s="1"/>
  <c r="C32" i="35"/>
  <c r="G10" i="48" s="1"/>
</calcChain>
</file>

<file path=xl/sharedStrings.xml><?xml version="1.0" encoding="utf-8"?>
<sst xmlns="http://schemas.openxmlformats.org/spreadsheetml/2006/main" count="3386" uniqueCount="999">
  <si>
    <t xml:space="preserve">             KIỂM TRA ĐẢNG VIÊN THEO ĐIỀU 30 ĐIỀU LỆ ĐẢNG</t>
  </si>
  <si>
    <t>(ĐVT: Đảng viên)</t>
  </si>
  <si>
    <t>Đảng viên được kiểm tra</t>
  </si>
  <si>
    <t>Cấp kiểm tra</t>
  </si>
  <si>
    <t xml:space="preserve">Nội dung kiểm tra </t>
  </si>
  <si>
    <t>Kết luận</t>
  </si>
  <si>
    <t>BCHTW, BCT, Ban Bí thư</t>
  </si>
  <si>
    <t>Tỉnh ủy, BTV tỉnh uỷ 
và tương đương</t>
  </si>
  <si>
    <t xml:space="preserve">Các CQ tham mưu của cấp ủy tỉnh và tương đương </t>
  </si>
  <si>
    <t>Đảng ủy bộ phận</t>
  </si>
  <si>
    <t>Chi bộ</t>
  </si>
  <si>
    <t>Việc thực hiện những điều đảng viên không được làm</t>
  </si>
  <si>
    <t>Khác</t>
  </si>
  <si>
    <t>Thực hiện tốt</t>
  </si>
  <si>
    <t>Thực hiện chưa tốt</t>
  </si>
  <si>
    <t>Trong đó</t>
  </si>
  <si>
    <t>Tiêu chuẩn đảng viên, tiêu chuẩn cấp ủy viên</t>
  </si>
  <si>
    <t>Phải thi hành kỷ luật</t>
  </si>
  <si>
    <t>Đã thi hành kỷ luật</t>
  </si>
  <si>
    <t>I</t>
  </si>
  <si>
    <t xml:space="preserve">Trung ương </t>
  </si>
  <si>
    <t>Cấp tỉnh và tương đương</t>
  </si>
  <si>
    <t>Cấp cơ sở</t>
  </si>
  <si>
    <t>II</t>
  </si>
  <si>
    <t>Là cấp uỷ viên các cấp</t>
  </si>
  <si>
    <t xml:space="preserve">Uỷ viên Trung ương </t>
  </si>
  <si>
    <t>Tỉnh ủy viên và tương đương</t>
  </si>
  <si>
    <t>Chi ủy viên</t>
  </si>
  <si>
    <t>III</t>
  </si>
  <si>
    <t>Đảng viên ở các lĩnh vực</t>
  </si>
  <si>
    <t>Đảng</t>
  </si>
  <si>
    <t>Đoàn thể</t>
  </si>
  <si>
    <t>Lực lượng vũ trang</t>
  </si>
  <si>
    <t>Sản xuất kinh doanh, dịch vụ</t>
  </si>
  <si>
    <t>Các lĩnh vực khác</t>
  </si>
  <si>
    <t>IV</t>
  </si>
  <si>
    <t>Có vi phạm</t>
  </si>
  <si>
    <t>Đảng uỷ bộ phận</t>
  </si>
  <si>
    <t>Các CQ tham mưu của Trung ương</t>
  </si>
  <si>
    <t>Tổ chức đảng được kiểm tra</t>
  </si>
  <si>
    <t>Giải quyết khiếu nại, tố cáo</t>
  </si>
  <si>
    <t>Công tác cán bộ</t>
  </si>
  <si>
    <t>Tỉnh ủy, BTV Tỉnh uỷ và tương đương</t>
  </si>
  <si>
    <t>BCH Trung ương, BCT, BBT</t>
  </si>
  <si>
    <t>Tổng số tổ chức đảng được kiểm tra</t>
  </si>
  <si>
    <t>(ĐVT: Tổ chức đảng)</t>
  </si>
  <si>
    <t>KIỂM TRA TỔ CHỨC ĐẢNG CẤP DƯỚI THEO ĐIỀU 30 ĐIỀU LỆ ĐẢNG</t>
  </si>
  <si>
    <t xml:space="preserve"> GIÁM SÁT TỔ CHỨC ĐẢNG THEO ĐIỀU 30 ĐIỀU LỆ ĐẢNG</t>
  </si>
  <si>
    <t>Tổ chức đảng được giám sát</t>
  </si>
  <si>
    <t>Tổng số tổ chức đảng được giám sát</t>
  </si>
  <si>
    <t>Cấp giám sát</t>
  </si>
  <si>
    <t xml:space="preserve">Nội dung </t>
  </si>
  <si>
    <t xml:space="preserve">Kết quả </t>
  </si>
  <si>
    <t>BCH Trung ương, Bộ Chính trị, BBT</t>
  </si>
  <si>
    <t>Tỉnh uỷ, BTV tỉnh uỷ và tương đương</t>
  </si>
  <si>
    <t>Việc chấp hành nghị quyết, chỉ thị, quy định, kết luận của Đảng; chính sách, pháp luật của Nhà nước</t>
  </si>
  <si>
    <t>Số tổ chức đảng thực hiện tốt</t>
  </si>
  <si>
    <t xml:space="preserve">Số tổ chức đảng chuyển kiểm tra khi có dấu hiệu vi phạm </t>
  </si>
  <si>
    <t xml:space="preserve">                            THI HÀNH KỶ LUẬT ĐẢNG VIÊN CỦA CẤP ỦY CÁC CẤP VÀ CHI BỘ</t>
  </si>
  <si>
    <t>Đảng viên 
bị thi hành kỷ luật</t>
  </si>
  <si>
    <t>Tổng số đảng viên bị THKL</t>
  </si>
  <si>
    <t>Hình thức kỷ luật</t>
  </si>
  <si>
    <t>Đình chỉ sinh hoạt đảng</t>
  </si>
  <si>
    <t xml:space="preserve">Cấp thi hành kỷ luật </t>
  </si>
  <si>
    <t>Nội dung vi phạm</t>
  </si>
  <si>
    <t>Xử lý pháp luật</t>
  </si>
  <si>
    <t>Xử lý hành chính</t>
  </si>
  <si>
    <t>Khiển trách</t>
  </si>
  <si>
    <t>Cảnh cáo</t>
  </si>
  <si>
    <t>Cách chức</t>
  </si>
  <si>
    <t>Khai trừ</t>
  </si>
  <si>
    <t>BCHTW, Bộ Chính trị, Ban Bí thư</t>
  </si>
  <si>
    <t xml:space="preserve">Tỉnh uỷ, BTV tỉnh uỷ và tương đương </t>
  </si>
  <si>
    <t>Những điều đảng viên không được làm</t>
  </si>
  <si>
    <t>Tham nhũng, cố ý làm trái</t>
  </si>
  <si>
    <t>Số lượng</t>
  </si>
  <si>
    <t>Bị phạt tù (kể cả án treo)</t>
  </si>
  <si>
    <t>Hình thức khác</t>
  </si>
  <si>
    <t>Uỷ viên Trung ương</t>
  </si>
  <si>
    <t>Hành chính, Nhà nước</t>
  </si>
  <si>
    <t>SXKD, dịch vụ</t>
  </si>
  <si>
    <t>Lĩnh vực khác</t>
  </si>
  <si>
    <t>Đoàn kết nội bộ</t>
  </si>
  <si>
    <t xml:space="preserve">                 THI HÀNH KỶ LUẬT TỔ CHỨC ĐẢNG CỦA CẤP ỦY CÁC CẤP</t>
  </si>
  <si>
    <t xml:space="preserve">                                            (ĐVT: Tổ chức đảng)</t>
  </si>
  <si>
    <t>Tổ chức đảng bị thi hành kỷ luật</t>
  </si>
  <si>
    <t>Tổng số tổ chức đảng bị thi hành kỷ luật</t>
  </si>
  <si>
    <t>Cấp thi hành kỷ luật</t>
  </si>
  <si>
    <t>Giải tán</t>
  </si>
  <si>
    <t>Đảng uỷ cơ sở</t>
  </si>
  <si>
    <t>Đảng uỷ cơ sở, BTV đảng ủy cơ sở</t>
  </si>
  <si>
    <t>Đảng uỷ  bộ phận</t>
  </si>
  <si>
    <t>Chi uỷ viên</t>
  </si>
  <si>
    <t xml:space="preserve">                   Phó Bí thư</t>
  </si>
  <si>
    <t>Trong đó:  Bí thư</t>
  </si>
  <si>
    <t>Cấp ủy viên các cấp</t>
  </si>
  <si>
    <t>Số đảng viên chuyển kiểm tra 
khi có dấu hiệu vi phạm</t>
  </si>
  <si>
    <t>Số đảng viên thực hiện tốt</t>
  </si>
  <si>
    <t xml:space="preserve">Chi bộ </t>
  </si>
  <si>
    <t>Tổng số đảng viên được giám sát</t>
  </si>
  <si>
    <t>Đảng viên được giám sát</t>
  </si>
  <si>
    <t>(ĐVT: đảng viên)</t>
  </si>
  <si>
    <t xml:space="preserve">          (Giám sát theo chuyên đề)</t>
  </si>
  <si>
    <t>GIÁM SÁT ĐẢNG VIÊN THEO ĐIỀU 30 ĐIỀU LỆ ĐẢNG</t>
  </si>
  <si>
    <t>Việc chấp hành chính sách, pháp luật của Nhà nước</t>
  </si>
  <si>
    <t xml:space="preserve">                   GIẢI QUYẾT KHIẾU NẠI KỶ LUẬT ĐẢNG VIÊN CỦA CẤP ỦY CÁC CẤP</t>
  </si>
  <si>
    <t>Đảng viên khiếu nại
 kỷ luật đảng</t>
  </si>
  <si>
    <t>Đã giải quyết xong</t>
  </si>
  <si>
    <t>Cấp giải quyết khiếu nại</t>
  </si>
  <si>
    <t>Nội dung khiếu nại</t>
  </si>
  <si>
    <t xml:space="preserve">Tỉnh ủy và tương đương </t>
  </si>
  <si>
    <t>BTV tỉnh uỷ và tương đương</t>
  </si>
  <si>
    <t xml:space="preserve">Hình thức kỷ luật </t>
  </si>
  <si>
    <t>Giữ nguyên hình thức kỷ luật</t>
  </si>
  <si>
    <t>Thay đổi hình thức kỷ luật</t>
  </si>
  <si>
    <t>Nguyên nhân thay đổi
 hình thức kỷ luật</t>
  </si>
  <si>
    <t>Tăng hình thức kỷ luật</t>
  </si>
  <si>
    <t>Giảm hình thức kỷ luật</t>
  </si>
  <si>
    <t>Xoá kỷ luật</t>
  </si>
  <si>
    <t>Thẩm tra, xác minh</t>
  </si>
  <si>
    <t>Trung ương</t>
  </si>
  <si>
    <t>Cấp quyết định kỷ luật</t>
  </si>
  <si>
    <t>BCHTW, Bộ Chính trị, BBT</t>
  </si>
  <si>
    <t>UBKT Trung ương</t>
  </si>
  <si>
    <t>Tỉnh ủy và tương đương</t>
  </si>
  <si>
    <t>BTV tỉnh ủy và tương đương</t>
  </si>
  <si>
    <t>UBKT tỉnh uỷ và tương đương</t>
  </si>
  <si>
    <t xml:space="preserve">Đảng ủy cơ sở </t>
  </si>
  <si>
    <t>GQ đúng thời gian quy định</t>
  </si>
  <si>
    <t xml:space="preserve">                   GIẢI QUYẾT KHIẾU NẠI KỶ LUẬT TỔ CHỨC ĐẢNG CỦA CẤP ỦY CÁC CẤP</t>
  </si>
  <si>
    <t>Tổ chức đảng khiếu nại
 kỷ luật đảng</t>
  </si>
  <si>
    <t>Ban Chấp hành Trung ương</t>
  </si>
  <si>
    <t xml:space="preserve">Bộ Chính trị </t>
  </si>
  <si>
    <t xml:space="preserve">Ban Bí thư </t>
  </si>
  <si>
    <t>Đảng ủy cơ sở</t>
  </si>
  <si>
    <t>Tổ chức đảng khiếu nại</t>
  </si>
  <si>
    <t>Tỉnh uỷ và tương đương</t>
  </si>
  <si>
    <t>Tổng số đảng viên 
được kiểm tra</t>
  </si>
  <si>
    <t>Nội dung kiểm tra</t>
  </si>
  <si>
    <t>UBKT đảng uỷ cơ sở</t>
  </si>
  <si>
    <t>Việc giữ gìn đoàn kết nội bộ</t>
  </si>
  <si>
    <t>Tỉnh uỷ viên và tương đương</t>
  </si>
  <si>
    <t>Số có vi phạm</t>
  </si>
  <si>
    <t xml:space="preserve"> KIỂM TRA TỔ CHỨC ĐẢNG KHI CÓ DẤU HIỆU VI PHẠM CỦA ỦY BAN KIỂM TRA CÁC CẤP</t>
  </si>
  <si>
    <t>Biểu 10</t>
  </si>
  <si>
    <t>Tỉnh ủy, BTV, Thường trực tỉnh ủy và tương đương</t>
  </si>
  <si>
    <t>Tổ chức đảng có vi phạm</t>
  </si>
  <si>
    <t>Biểu 11</t>
  </si>
  <si>
    <t xml:space="preserve"> (ĐVT: Tổ chức đảng)</t>
  </si>
  <si>
    <t>Tỉnh ủy, BTV tỉnh ủy và tương đương</t>
  </si>
  <si>
    <t>UBKT tỉnh ủy và tương đương</t>
  </si>
  <si>
    <t>UBKT đảng ủy cơ sở</t>
  </si>
  <si>
    <t>Biểu 12</t>
  </si>
  <si>
    <t xml:space="preserve"> Số ĐV bị THKL trong mốc thời gian kiểm tra</t>
  </si>
  <si>
    <t xml:space="preserve"> Đảng viên bị THKL     
do từng cấp quản lý</t>
  </si>
  <si>
    <t>Kiến nghị sau kiểm tra</t>
  </si>
  <si>
    <t xml:space="preserve">Cấp cơ sở và tương đương </t>
  </si>
  <si>
    <t>Số tổ chức đảng làm tốt công tác THKL</t>
  </si>
  <si>
    <t>Số tổ chức đảng chưa làm tốt công tác THKL</t>
  </si>
  <si>
    <t>Xóa kỷ luật</t>
  </si>
  <si>
    <t xml:space="preserve">           GIÁM SÁT ĐẢNG VIÊN CỦA ỦY BAN KIỂM TRA CÁC CẤP </t>
  </si>
  <si>
    <t>Biểu 13</t>
  </si>
  <si>
    <t>UBKT cấp cơ sở</t>
  </si>
  <si>
    <t xml:space="preserve">Số đảng viên chuyển kiểm tra khi có dấu hiệu vi phạm </t>
  </si>
  <si>
    <t>Biểu 14</t>
  </si>
  <si>
    <t xml:space="preserve">                    THI HÀNH KỶ LUẬT ĐẢNG VIÊN CỦA ỦY BAN KIỂM TRA CÁC CẤP</t>
  </si>
  <si>
    <t>Biểu 15</t>
  </si>
  <si>
    <t>Tổng số đảng viên bị
 thi hành kỷ luật</t>
  </si>
  <si>
    <t>Cấp THKL</t>
  </si>
  <si>
    <t>Thiếu trách nhiệm, buông lỏng lãnh đạo</t>
  </si>
  <si>
    <t xml:space="preserve">                 THI HÀNH KỶ LUẬT TỔ CHỨC ĐẢNG CỦA ỦY BAN KIỂM TRA CÁC CẤP</t>
  </si>
  <si>
    <t>Biểu 16</t>
  </si>
  <si>
    <t>Đảng viên bị tố cáo</t>
  </si>
  <si>
    <t>Cấp giải quyết</t>
  </si>
  <si>
    <t>Nội dung tố cáo</t>
  </si>
  <si>
    <t>Chưa có cơ sở kết luận</t>
  </si>
  <si>
    <t>Tố sai</t>
  </si>
  <si>
    <t>Tố đúng và đúng một phần</t>
  </si>
  <si>
    <t xml:space="preserve">      GIẢI QUYẾT TỐ CÁO TỔ CHỨC ĐẢNG CỦA ỦY BAN KIỂM TRA CÁC CẤP</t>
  </si>
  <si>
    <t>Biểu 17</t>
  </si>
  <si>
    <t>Tổ chức đảng bị tố cáo</t>
  </si>
  <si>
    <t>Giải quyết đúng thời gian quy định</t>
  </si>
  <si>
    <t xml:space="preserve">      GIẢI QUYẾT KHIẾU NẠI KỶ LUẬT ĐẢNG VIÊN CỦA ỦY BAN KIỂM TRA CÁC CẤP</t>
  </si>
  <si>
    <t>Biểu 18</t>
  </si>
  <si>
    <t xml:space="preserve">               (ĐVT: Đảng viên)</t>
  </si>
  <si>
    <t xml:space="preserve">Đảng viên khiếu nại
 kỷ luật </t>
  </si>
  <si>
    <t xml:space="preserve">Cấp giải quyết </t>
  </si>
  <si>
    <t>Vận dụng phương hướng,         phương châm thi hành kỷ luật</t>
  </si>
  <si>
    <t xml:space="preserve">            KIỂM TRA TÀI CHÍNH ĐẢNG (VỀ THU CHI NGÂN SÁCH VÀ SẢN XUẤT KINH DOANH)</t>
  </si>
  <si>
    <t>Biểu 19</t>
  </si>
  <si>
    <r>
      <t>Đảng viên có 
 vi phạm</t>
    </r>
    <r>
      <rPr>
        <i/>
        <sz val="8"/>
        <rFont val="Arial"/>
        <family val="2"/>
      </rPr>
      <t xml:space="preserve"> (ĐVT: đảng viên)</t>
    </r>
  </si>
  <si>
    <t>Tài chính của cấp ủy</t>
  </si>
  <si>
    <t>Tài chính của đơn vị hành chính</t>
  </si>
  <si>
    <t>Tài chính của đơn vị sự nghiệp</t>
  </si>
  <si>
    <t>Sản xuất kinh doanh</t>
  </si>
  <si>
    <t>Các nội dung khác</t>
  </si>
  <si>
    <t xml:space="preserve">Tổng số </t>
  </si>
  <si>
    <t>Chuyển cơ quan pháp luật xử lý</t>
  </si>
  <si>
    <t>Chi sai chế độ</t>
  </si>
  <si>
    <t>Các vi phạm khác</t>
  </si>
  <si>
    <t>Xuất toán, thu hồi</t>
  </si>
  <si>
    <t>Hạch toán lại</t>
  </si>
  <si>
    <t>Văn phòng Trung ương</t>
  </si>
  <si>
    <t>Cơ quan tài chính tỉnh ủy và tương đương</t>
  </si>
  <si>
    <t>Doanh nghiệp của Đảng ở tỉnh ủy và tương đương</t>
  </si>
  <si>
    <t>Đảng ủy bộ phận, chi bộ trực thuộc</t>
  </si>
  <si>
    <t>KIỂM TRA TÀI CHÍNH ĐẢNG (VỀ VIỆC THU, NỘP, QUẢN LÝ VÀ SỬ DỤNG ĐẢNG PHÍ)</t>
  </si>
  <si>
    <t>Biểu 20</t>
  </si>
  <si>
    <t>Tổng số đảng viên được kiểm tra</t>
  </si>
  <si>
    <t>Số tổ chức đảng có vi phạm</t>
  </si>
  <si>
    <t>Đề nghị xử lý</t>
  </si>
  <si>
    <t>Thu thừa</t>
  </si>
  <si>
    <t xml:space="preserve">Giao đơn vị xử lý </t>
  </si>
  <si>
    <t>Biểu 21</t>
  </si>
  <si>
    <t>UBKT 
các cấp</t>
  </si>
  <si>
    <t>Tổng 
số</t>
  </si>
  <si>
    <t>Chức danh</t>
  </si>
  <si>
    <t>Kết quả đào tạo, bồi dưỡng</t>
  </si>
  <si>
    <t>Chủ nhiệm</t>
  </si>
  <si>
    <t>Phó Chủ nhiệm</t>
  </si>
  <si>
    <t>Ủy viên chuyên trách</t>
  </si>
  <si>
    <t>Ủy viên kiêm chức</t>
  </si>
  <si>
    <t>Công chức kiểm tra</t>
  </si>
  <si>
    <t>Khác</t>
  </si>
  <si>
    <t>KTVCC và tương đương</t>
  </si>
  <si>
    <t>KTV và tương đương</t>
  </si>
  <si>
    <t>Cán sự và tương đương</t>
  </si>
  <si>
    <t>Đại học</t>
  </si>
  <si>
    <t>Cử nhân, Cao cấp</t>
  </si>
  <si>
    <t>Trung cấp</t>
  </si>
  <si>
    <t>Tiến sỹ</t>
  </si>
  <si>
    <t>Cấp tỉnh</t>
  </si>
  <si>
    <t>Lưu đơn</t>
  </si>
  <si>
    <t>TCĐ</t>
  </si>
  <si>
    <t>Nội dung</t>
  </si>
  <si>
    <t>TT</t>
  </si>
  <si>
    <t xml:space="preserve">                   (Giám sát theo chuyên đề)</t>
  </si>
  <si>
    <t>Đảng ủy cơ sở, BTV đảng ủy cơ sở</t>
  </si>
  <si>
    <t xml:space="preserve"> KIỂM TRA TỔ CHỨC ĐẢNG KHI CÓ DẤU HIỆU VI PHẠM CỦA CẤP ỦY, BAN THƯỜNG VỤ CẤP ỦY</t>
  </si>
  <si>
    <t xml:space="preserve">                                   (Giám sát theo chuyên đề)</t>
  </si>
  <si>
    <t>Biểu 22</t>
  </si>
  <si>
    <t>Đảng ủy cơ sở, BTV Đảng ủy cơ sở</t>
  </si>
  <si>
    <t>Chi bộ, đảng bộ trực thuộc, Chi ủy</t>
  </si>
  <si>
    <t>Thu thiếu</t>
  </si>
  <si>
    <t>(ĐVT: đơn)</t>
  </si>
  <si>
    <t>Việc chấp hành Cương lĩnh chính trị, Điều lệ Đảng, chủ trương, nghị quyết, chỉ thị, quy định, quy chế, kết luận của Đảng</t>
  </si>
  <si>
    <t>Đảng viên</t>
  </si>
  <si>
    <t>CỘNG</t>
  </si>
  <si>
    <t>Chi bộ, Chi ủy</t>
  </si>
  <si>
    <t>Khác (tiểu ban, hội đồng, tổ đảng...)</t>
  </si>
  <si>
    <t xml:space="preserve">Nguyên tắc, thủ tục, quy trình, thẩm quyền </t>
  </si>
  <si>
    <t>Đảng ủy, BTV đảng ủy cơ sở</t>
  </si>
  <si>
    <t>Biểu 23</t>
  </si>
  <si>
    <t>Biểu 01</t>
  </si>
  <si>
    <t>Biểu 02</t>
  </si>
  <si>
    <t>Biểu 03</t>
  </si>
  <si>
    <t>Biểu 04</t>
  </si>
  <si>
    <t>Biểu 05</t>
  </si>
  <si>
    <t>Biểu 06</t>
  </si>
  <si>
    <t>Biểu 07</t>
  </si>
  <si>
    <t>Biểu 08</t>
  </si>
  <si>
    <t>Biểu 09</t>
  </si>
  <si>
    <t>Biểu 24</t>
  </si>
  <si>
    <t>Biểu 25</t>
  </si>
  <si>
    <t>Biểu 26</t>
  </si>
  <si>
    <t>Giới tính</t>
  </si>
  <si>
    <t>Trình độ</t>
  </si>
  <si>
    <t>Nam</t>
  </si>
  <si>
    <t>Nữ</t>
  </si>
  <si>
    <t>Từ 51 đến 55</t>
  </si>
  <si>
    <t>Trong ngành</t>
  </si>
  <si>
    <t>Ngoài ngành</t>
  </si>
  <si>
    <t>Học vị</t>
  </si>
  <si>
    <t>Cùng cấp</t>
  </si>
  <si>
    <t>Khác cấp</t>
  </si>
  <si>
    <t>Cử nhân, kỹ sư, bác sỹ</t>
  </si>
  <si>
    <t>Thạc sĩ</t>
  </si>
  <si>
    <t>Tiến sĩ</t>
  </si>
  <si>
    <t>Chính trị - Hành chính</t>
  </si>
  <si>
    <t>Kinh tế</t>
  </si>
  <si>
    <t>Pháp luật</t>
  </si>
  <si>
    <t>Quốc phòng - An ninh</t>
  </si>
  <si>
    <t>Chuyển đi</t>
  </si>
  <si>
    <t>Chuyển đến</t>
  </si>
  <si>
    <t>Chuyển đi cấp trên</t>
  </si>
  <si>
    <t>Chuyển đi cấp dưới</t>
  </si>
  <si>
    <t>Cấp trên chuyển xuống</t>
  </si>
  <si>
    <t>Đi ngoài ngành</t>
  </si>
  <si>
    <t>Ngoài ngành đến</t>
  </si>
  <si>
    <t>Độ tuổi</t>
  </si>
  <si>
    <t>Lý luận chính trị</t>
  </si>
  <si>
    <t>Chuyên môn</t>
  </si>
  <si>
    <t>Khác (ban chỉ đạo, tiểu ban, hội đồng...)</t>
  </si>
  <si>
    <t>KIỂM TRA ĐẢNG VIÊN KHI CÓ DẤU HIỆU VI PHẠM CỦA CẤP ỦY, BAN THƯỜNG VỤ CẤP ỦY VÀ CHI BỘ</t>
  </si>
  <si>
    <t>Khác (ban chỉ đạo, tiểu ban, hội đồng, tổ đảng,...)</t>
  </si>
  <si>
    <t>Việc chấp hành quy chế làm việc, nguyên tắc tập trung dân chủ, chế độ công tác</t>
  </si>
  <si>
    <t>Khác (ban chỉ đạo, tiểu ban, hội đồng,..)</t>
  </si>
  <si>
    <t>BTV đảng ủy cơ sở</t>
  </si>
  <si>
    <t>BTV đảng uỷ cơ sở</t>
  </si>
  <si>
    <t>KIỂM TRA ĐẢNG VIÊN KHI CÓ DẤU HIỆU VI PHẠM CỦA ỦY BAN KIỂM TRA CÁC CẤP</t>
  </si>
  <si>
    <t xml:space="preserve"> (Giám sát theo chuyên đề)</t>
  </si>
  <si>
    <t>GIÁM SÁT TỔ CHỨC ĐẢNG CỦA ỦY BAN KIỂM TRA CÁC CẤP</t>
  </si>
  <si>
    <t>Khác (ban chỉ đạo, tiểu ban, hội đồng, tổ đảng...)</t>
  </si>
  <si>
    <t>(ĐVT: Lượt giải quyết tố cáo Tổ chức đảng)</t>
  </si>
  <si>
    <t>Xuất toán, hạch toán lại</t>
  </si>
  <si>
    <t>Kết quả xử lý</t>
  </si>
  <si>
    <t>Tổng số đơn thư</t>
  </si>
  <si>
    <t>(ĐVT: người)</t>
  </si>
  <si>
    <t>(ĐVT: Người)</t>
  </si>
  <si>
    <t>Tổng 
số cán bộ, công chức được cử đi đào tạo</t>
  </si>
  <si>
    <t>Quản lý nhà nước</t>
  </si>
  <si>
    <t>Lãnh đạo quản lý các cấp</t>
  </si>
  <si>
    <t>Quốc phòng và an ninh</t>
  </si>
  <si>
    <t>Nghiệp vụ kiểm tra</t>
  </si>
  <si>
    <t>Bồi dưỡng khác</t>
  </si>
  <si>
    <t>Cao đẳng</t>
  </si>
  <si>
    <t xml:space="preserve">Thạc sỹ </t>
  </si>
  <si>
    <t>Sơ cấp</t>
  </si>
  <si>
    <t>Ngạch CV</t>
  </si>
  <si>
    <t>Ngạch CVC</t>
  </si>
  <si>
    <t>Ngạch CVCC</t>
  </si>
  <si>
    <t>Cấp vụ và tương đương</t>
  </si>
  <si>
    <t>Cấp sở và tương đương</t>
  </si>
  <si>
    <t>Cấp phòng và tương đương</t>
  </si>
  <si>
    <t>Đối tượng 1</t>
  </si>
  <si>
    <t>Đối tượng 2</t>
  </si>
  <si>
    <t>Bồi dưỡng ngạch</t>
  </si>
  <si>
    <t>Bồi dưỡng chức danh CN, PCN</t>
  </si>
  <si>
    <t>Bồi dưỡng NV công tác KT, GS</t>
  </si>
  <si>
    <t>Tin học</t>
  </si>
  <si>
    <t>Ngoại ngữ</t>
  </si>
  <si>
    <t>Ngạch KTV</t>
  </si>
  <si>
    <t>Ngạch KTVC</t>
  </si>
  <si>
    <t>Ngạch KTVCC</t>
  </si>
  <si>
    <t>Trong công tác tham mưu, thực hiện quy định, chính sách</t>
  </si>
  <si>
    <t>Trong công tác chỉ đạo, hướng dẫn, kiểm tra tài chính cấp dưới</t>
  </si>
  <si>
    <t>Trong chi tiêu, quản lý tài chính</t>
  </si>
  <si>
    <t>Đảng uỷ cơ sở , BTV đảng ủy cơ sở</t>
  </si>
  <si>
    <t>Kết thúc đơn, không giải quyết tố cáo</t>
  </si>
  <si>
    <t>KTVC hoặc tương đương</t>
  </si>
  <si>
    <t>Việc thực hiện các kết luận, quyết định kiểm tra, giám sát và kỷ luật tổ chức  đảng, đảng viên vi phạm</t>
  </si>
  <si>
    <t>Cấp quản lý đảng viên</t>
  </si>
  <si>
    <t>Đơn phục vụ công tác kiểm tra, giám sát</t>
  </si>
  <si>
    <t>Đảng uy bộ phận</t>
  </si>
  <si>
    <t xml:space="preserve">                Phó Bí thư</t>
  </si>
  <si>
    <r>
      <t xml:space="preserve">Số tiền vi phạm
</t>
    </r>
    <r>
      <rPr>
        <i/>
        <sz val="8"/>
        <rFont val="Arial"/>
        <family val="2"/>
      </rPr>
      <t>(ĐVT: Triệu đồng)</t>
    </r>
  </si>
  <si>
    <r>
      <t xml:space="preserve">Đề nghị xử lý
</t>
    </r>
    <r>
      <rPr>
        <i/>
        <sz val="8"/>
        <rFont val="Arial"/>
        <family val="2"/>
      </rPr>
      <t>(ĐVT: Triệu đồng)</t>
    </r>
  </si>
  <si>
    <t>Đơn vị dự toán ngân sách cấp dưới trực thuộc của Trung ương</t>
  </si>
  <si>
    <t>Đơn vị dự toán ngân sách cấp dưới trực thuộc của tỉnh ủy và tương đương</t>
  </si>
  <si>
    <t>1 - Tổng số đảng viên của đảng bộ</t>
  </si>
  <si>
    <t>2 - Số đảng viên là người dân tộc thiểu số bị thi hành kỷ luật</t>
  </si>
  <si>
    <t>Trong công tác hạch toán, kế toán</t>
  </si>
  <si>
    <t>Sự nghiệp công lập</t>
  </si>
  <si>
    <t>Đảng ủy viên đảng ủy bộ phận</t>
  </si>
  <si>
    <t>Việc chấp hành nghị quyết, chỉ thị, quy định của Đảng, pháp luật của Nhà nước</t>
  </si>
  <si>
    <t>Việc chấp hành Cương lĩnh chính trị, Điều lệ Đảng, chủ trương,  nghị quyết, chỉ thị, quy định, quyết định, quy chế, kết luận, hướng dẫn của Đảng</t>
  </si>
  <si>
    <t>Việc chấp hành các nguyên tắc tổ chức và hoạt động của Đảng, giữ gìn đoàn kết nội bộ, quy chế làm việc, chế độ công tác, thực hiện dân chủ trong Đảng</t>
  </si>
  <si>
    <t>Việc lãnh đạo, chỉ đạo thực hành tiết kiệm; phòng, chống tham nhũng, lãng phí; quản lý, tèn luyện phẩm chất, đạo đức, lối sống của đảng viên</t>
  </si>
  <si>
    <t>Việc lãnh đạo, chỉ đạo các cơ quan bảo vệ pháp luật trong công tác điều tra, truy tố, xét xử, thi hành án</t>
  </si>
  <si>
    <t>Tư tưởng chính trị, đạo đức, lối sống, trách nhiệm nêu gương</t>
  </si>
  <si>
    <t>Tư tưởng chính trị, giữ gìn đạo đức, lối sống, trách nhiệm nêu gương</t>
  </si>
  <si>
    <t>Kiểm tra khi có DHVP</t>
  </si>
  <si>
    <t>Kiểm tra khi có DHVP của BTV cấp ủy và chi bộ</t>
  </si>
  <si>
    <t>Giải quyết tố cáo của cấp ủy các cấp</t>
  </si>
  <si>
    <t>Kiểm tra tài chính đảng (thu chi NSNN và SXKD)</t>
  </si>
  <si>
    <t>Đình chỉ sinh hoạt cấp ủy</t>
  </si>
  <si>
    <t>V</t>
  </si>
  <si>
    <t>Tham nhũng, tiêu cực, lãng phí</t>
  </si>
  <si>
    <t>Kiểm tra theo Điều 30 của ĐLĐ</t>
  </si>
  <si>
    <t>Đình chỉ sinh hoạt cấp ủy viên</t>
  </si>
  <si>
    <t>Đảng viên bị THKT từ nhiệm vụ</t>
  </si>
  <si>
    <t>Việc lãnh đạo, chỉ đạo và tổ chức thực hiện cải cách hành chính, cải cách tư pháp</t>
  </si>
  <si>
    <t>Việc thực hiện nhiệm vụ đảng viên, nhiệm vụ cấp ủy viên</t>
  </si>
  <si>
    <t>Việc thực hiện chức năng, nhiệm vụ, quyền hạn thuộc lĩnh vực phụ trách và những nội dung do cấp ủy giao</t>
  </si>
  <si>
    <t>Việc lãnh đạo, chỉ đạo thực hành tiết kiệm; phòng, chống tham nhũng, lãng phí; quản lý, rèn luyện phẩm chất, đạo đức, lối sống của đảng viên</t>
  </si>
  <si>
    <t>Việc thực hiện nhiệm vụ đảng viên, cấp ủy viên</t>
  </si>
  <si>
    <t>Tổ chức đảng bị THKL</t>
  </si>
  <si>
    <t>Bị THKT từ nhiệm vụ</t>
  </si>
  <si>
    <t>Cho rút đơn, không xem xét giải quyết</t>
  </si>
  <si>
    <t>(ĐVT: lượt đảng viên)</t>
  </si>
  <si>
    <t>Việc chấp hành Cương lĩnh chính trị, Điều lệ Đảng, chủ trương, nghị quyết, chỉ thị, quy định, quyết định, quy chế, kết luận của Đảng</t>
  </si>
  <si>
    <t>Việc chấp hành các nguyên tắc, tổ chức và hoạt động của của Đảng, giữ gìn đoàn kết nội bộ, quy chế làm việc, chế độ công tác, thực hiện dân chủ trong Đảng</t>
  </si>
  <si>
    <t>Quản lý, rèn luyện phẩm chất, đạo đức, lối sống của cán bộ, đảng viên</t>
  </si>
  <si>
    <t>Việc thực hành tiết kiệm, phòng, chống tham nhũng,  lãng phí, tiêu cực</t>
  </si>
  <si>
    <t>Việc chấp hành Cương lĩnh chính trị, Điều lệ Đảng, chủ trương, nghị quyết, chỉ thị, quy định, quyết định, quy chế, kết luận của Đảng, của cấp ủy cấp trên và cấp mình</t>
  </si>
  <si>
    <t>Thực hiện các nguyên tắc tổ chức và hoạt động của Đảng, quy chế làm việc, chế độ công tác</t>
  </si>
  <si>
    <t>Về tiêu chuẩn đảng viên, tiêu chuẩn cấp ủy viên</t>
  </si>
  <si>
    <t>Về thực hiện nhiêm vụ đảng viên, nhiệm vụ cấp ủy viên</t>
  </si>
  <si>
    <t>Giải quyết tố cáo</t>
  </si>
  <si>
    <t>Kiểm tra tài chính đảng (thu nộp, quản lý sử dụng ĐP)</t>
  </si>
  <si>
    <t>Bị THKL từ nhiệm vụ</t>
  </si>
  <si>
    <t>UBKT Đảng ủy cơ sở</t>
  </si>
  <si>
    <t>GIẢI QUYẾT TỐ CÁO ĐỐI VỚI ĐẢNG VIÊN CỦA ỦY BAN KIỂM TRA CÁC CẤP</t>
  </si>
  <si>
    <t>Về thực hiện chức trách, nhiệm vụ được giao</t>
  </si>
  <si>
    <t>Tổng số TCĐ bị tố cáo</t>
  </si>
  <si>
    <t>Kết luận giải quyết tố cáo</t>
  </si>
  <si>
    <t>Các nguyên tắc tổ chức và hoạt động của Đảng</t>
  </si>
  <si>
    <t>Đúng có vi phạm nhưng chưa đến mức phải kỷ luật</t>
  </si>
  <si>
    <t>Số TCĐ có vi phạm</t>
  </si>
  <si>
    <t>Số có vi phạm phải thi hành kỷ luật</t>
  </si>
  <si>
    <t>Có vi phạm, khuyết điểm chưa đến mức phải kỷ luật</t>
  </si>
  <si>
    <t>Số có vi phạm đã thi hành kỷ luật</t>
  </si>
  <si>
    <t xml:space="preserve">    (ĐVT: lượt giải quyết tố cáo đảng viên)</t>
  </si>
  <si>
    <t>Có vi phạm chưa đến mức phải kỷ luật</t>
  </si>
  <si>
    <t>BTV Đảng ủy cơ sở</t>
  </si>
  <si>
    <t xml:space="preserve">TÌNH HÌNH ĐÀO TẠO, BỒI DƯỠNG CÁN BỘ, CÔNG CHỨC LÀM CÔNG TÁC KIỂM TRA </t>
  </si>
  <si>
    <t>TÌNH HÌNH ĐỘI NGŨ CÁN BỘ NGÀNH KIỂM TRA CÁC CẤP</t>
  </si>
  <si>
    <t>Hướng dẫn, trả đơn; kết thúc tố cáo</t>
  </si>
  <si>
    <t>Chuyển đơn đến cơ quan có thẩm quyền</t>
  </si>
  <si>
    <t>Ủy viên chuyên trách</t>
  </si>
  <si>
    <t>Ủy viên kiêm chức</t>
  </si>
  <si>
    <t>Công chức kiểm tra</t>
  </si>
  <si>
    <t>Từ 30 tuổi trở xuống</t>
  </si>
  <si>
    <t>từ 31 đến 40</t>
  </si>
  <si>
    <t>từ 41 đến 50</t>
  </si>
  <si>
    <t>Từ 56 đến 60</t>
  </si>
  <si>
    <t>Trên 60 tuổi</t>
  </si>
  <si>
    <t>Đối tượng 3</t>
  </si>
  <si>
    <t>Đối tượng 4</t>
  </si>
  <si>
    <t>Cơ cấu ngạch</t>
  </si>
  <si>
    <t>Việc lãnh đạo, chỉ đạo, tổ chức thực hiện Cương lĩnh chính trị, Điều lệ Đảng, chủ trương, nghị quyết, chỉ thị, quy định, quyết định, quy chế, kết luận của Đảng, của cấp ủy cấp trên</t>
  </si>
  <si>
    <t>Việc ban hành và tổ chức thực hiện quy chế làm việc</t>
  </si>
  <si>
    <t>Kê khai tài sản, thu nhập cá nhân</t>
  </si>
  <si>
    <t xml:space="preserve"> Số TCĐ bị THKL trong mốc thời gian kiểm tra</t>
  </si>
  <si>
    <t>Tổng số tổ chức đảng</t>
  </si>
  <si>
    <t>Tổng số đảng viên</t>
  </si>
  <si>
    <t>Trong đó số ĐV có khiếu nại sau khi bị THKL</t>
  </si>
  <si>
    <t>Trong đó số TCĐ có khiếu nại sau khi bị THKL</t>
  </si>
  <si>
    <t>Số bị THKL không đúng thẩm quyền, nguyên tắc, thủ tục</t>
  </si>
  <si>
    <t>Số bị THKL không đúng hình thức; vi phạm đến mức kỷ luật mà không THKL; bị oan, sai</t>
  </si>
  <si>
    <t>Số không có chương trình, kế hoạch kiểm tra, giám sát</t>
  </si>
  <si>
    <t>Số chưa làm tốt công tác lãnh đạo, chỉ đạo thực hiện nhiệm vụ kiểm tra, giám sát</t>
  </si>
  <si>
    <t>Số chưa làm tốt việc lãnh đạo, chỉ đạo, tổ chức hoạt động của UBKT</t>
  </si>
  <si>
    <t>Số chưa làm tốt việc lãnh đạo, chỉ đạo, xây dựng tổ chức bộ máy, đội ngũ cán bộ của cơ quan UBKT cấp dưới</t>
  </si>
  <si>
    <t>Xóa tên, cho rút</t>
  </si>
  <si>
    <t>Kiểm tra tài chính đảng  về thu chi NSNN và SXKD</t>
  </si>
  <si>
    <t>Kiểm tra tài chính đảng về thu nộp, quản lý sử dụng đảng phí</t>
  </si>
  <si>
    <r>
      <t>Lĩnh vực</t>
    </r>
    <r>
      <rPr>
        <b/>
        <i/>
        <vertAlign val="superscript"/>
        <sz val="8"/>
        <rFont val="Arial"/>
        <family val="2"/>
      </rPr>
      <t>2</t>
    </r>
  </si>
  <si>
    <t>Cử nhân chính trị trở lên, cao cấp</t>
  </si>
  <si>
    <t>Tư tưởng chính trị, giữ gìn đạo đức, lối sống và và trách nhiệm nêu gương</t>
  </si>
  <si>
    <t>Đảng uỷ cơ sở, BTV Đảng uỷ cơ sở</t>
  </si>
  <si>
    <t>Tài chính, ngân hàng, đầu tư,xây dựng, y tế, khoa học công nghệ</t>
  </si>
  <si>
    <t>Nhân viên</t>
  </si>
  <si>
    <t>Vận dụng phương hướng, phương châm THKL</t>
  </si>
  <si>
    <t>Số vụ việc bị cấp kiểm tra rút hồ sơ để kiểm tra trực tiếp</t>
  </si>
  <si>
    <t>Số số vụ việc bị cấp kiểm tra yêu cầu: kiểm điểm; kiểm tra; giám sát</t>
  </si>
  <si>
    <t>Số vụ việc bị cấp kiểm tra yêu cầu xem xét thi hành kỷ luật</t>
  </si>
  <si>
    <t>Số vụ việc bị cấp kiểm tra yêu cầu hoàn thành kiểm tra, giám sát</t>
  </si>
  <si>
    <t>Tố đúng, có vi phạm chưa đến mức phải kỷ luật</t>
  </si>
  <si>
    <t>Cho rút đơn, không xem xét, giải quyết</t>
  </si>
  <si>
    <t>Tố đúng, có vi phạm nhưng chưa đến mức phải kỷ luật</t>
  </si>
  <si>
    <t>Có vi phạm nhưng chưa đến mức phải kỷ luật</t>
  </si>
  <si>
    <t>Khoa học kỹ thuật</t>
  </si>
  <si>
    <t>khoa học công nghệ</t>
  </si>
  <si>
    <t>Khác (từ đề nghị của TCĐ, UBKT cấp dưới, từ chỉ đạo của cấp trên giao...)</t>
  </si>
  <si>
    <t>Đảng ủy cơ sở, BTV Đảng ủy 
cơ sở</t>
  </si>
  <si>
    <t>Việc lãnh đạo, chỉ đạo và tổ chức thực hiện cải cách hành chính, cải cách
tư pháp</t>
  </si>
  <si>
    <t>Tỉnh ủy, BTV tỉnh ủy và 
tương đương</t>
  </si>
  <si>
    <t>Tiêu chuẩn đảng viên, tiêu chuẩn
cấp ủy viên</t>
  </si>
  <si>
    <t xml:space="preserve">Các CQ tham mưu của cấp ủy tỉnh và
tương đương </t>
  </si>
  <si>
    <t>Khác (Ban Chỉ đạo, tiểu ban, hội đồng,
tổ đảng...)</t>
  </si>
  <si>
    <t>Việc chấp hành Cương lĩnh chính trị, Điều lệ Đảng, chủ trương,  nghị quyết, chỉ thị, quy định, quyết định, quy chế, kết luận, hướng dẫn
của Đảng</t>
  </si>
  <si>
    <t>Việc chấp hành chính sách, pháp luật của
Nhà nước</t>
  </si>
  <si>
    <t>BCHTW, Bộ Chính trị,
Ban Bí thư</t>
  </si>
  <si>
    <t>Cho rút đơn, không xem xét
giải quyết</t>
  </si>
  <si>
    <t>Kê khai tài sản, thu nhập
cá nhân</t>
  </si>
  <si>
    <t>Cấp kiểm tra
(tổ chức đảng)</t>
  </si>
  <si>
    <t>Việc ban hành các văn bản có dấu hiệu trái với chủ trương, đường lối, nghị quyết của Đảng, pháp luật
Nhà nước</t>
  </si>
  <si>
    <t>Khác (từ đề nghị của TCĐ cấp dưới, từ chỉ đạo của cấp trên giao...)</t>
  </si>
  <si>
    <t>Hình thức
kỷ luật</t>
  </si>
  <si>
    <t>Tổng số tổ chức đảng
bị thi hành kỷ luật</t>
  </si>
  <si>
    <t>Việc chấp hành Cương lĩnh chính trị, Điều lệ Đảng, chủ trương, nghị quyết, chỉ thị, quy định, quyết định, quy chế, kết luận, hướng dẫn
của Đảng</t>
  </si>
  <si>
    <t>Các CQ tham mưu của cấp ủy tỉnh và tương đương</t>
  </si>
  <si>
    <t>UBKT tỉnh uỷ và
tương đương</t>
  </si>
  <si>
    <t>Về phẩm chất đạo đức, lối sống và trách nhiệm
nêu gương</t>
  </si>
  <si>
    <t>Đất đai, tài nguyên,
 khoáng sản, nhà ở,
môi trường</t>
  </si>
  <si>
    <t>Tổng số tổ chức đảng bị tố cáo
đã giải quyết xong</t>
  </si>
  <si>
    <t>Việc thực hành tiết kiệm, phòng,  chống tham nhũng, lãng phí,
tiêu cực</t>
  </si>
  <si>
    <t>Tổng số đã giải quyết xong</t>
  </si>
  <si>
    <t>Nguyên tắc, thủ tục, quy trình,
thẩm quyền</t>
  </si>
  <si>
    <t>Tỉnh ủy, BTV tỉnh ủy và
tương đương</t>
  </si>
  <si>
    <t>Xây dựng cơ bản, sửa chữa,
mua sắm tài sản</t>
  </si>
  <si>
    <t>Để ngoài sổ sách,
sai chế độ</t>
  </si>
  <si>
    <t>Thu hồi, yêu cầu
bồi thường</t>
  </si>
  <si>
    <t>Số có vi phạm nhưng chưa đến mức phải
kỷ luật</t>
  </si>
  <si>
    <t>Cơ quan tài chính tỉnh ủy và
tương đương</t>
  </si>
  <si>
    <t>Đúng có vi phạm chưa đến mức phải
kỷ luật</t>
  </si>
  <si>
    <t>Đại học (chuyên ngành công tác
kiểm tra)</t>
  </si>
  <si>
    <t xml:space="preserve">ỦY BAN KIỂM TRA CÁC CẤP KIỂM TRA VIỆC THI HÀNH KỶ LUẬT CỦA TỔ CHỨC ĐẢNG CẤP DƯỚI </t>
  </si>
  <si>
    <r>
      <t xml:space="preserve">Đảng viên có 
vi phạm </t>
    </r>
    <r>
      <rPr>
        <i/>
        <sz val="9"/>
        <rFont val="Arial"/>
        <family val="2"/>
      </rPr>
      <t>(ĐVT: đảng viên)</t>
    </r>
    <r>
      <rPr>
        <b/>
        <sz val="9"/>
        <rFont val="Arial"/>
        <family val="2"/>
      </rPr>
      <t xml:space="preserve"> </t>
    </r>
  </si>
  <si>
    <t>Cộng (I + II + III + IV)</t>
  </si>
  <si>
    <t>STT</t>
  </si>
  <si>
    <t>Tên biểu</t>
  </si>
  <si>
    <t>Đường dẫn</t>
  </si>
  <si>
    <t>Kiểm tra tổ chức đảng cấp dưới theo Điều 30 Điều lệ Đảng</t>
  </si>
  <si>
    <t>Kiểm tra đảng viên theo Điều 30 Điều lệ Đảng</t>
  </si>
  <si>
    <t>Kiểm tra tổ chức đảng khi có dấu hiệu vi phạm của cấp uỷ, ban thường vụ cấp uỷ</t>
  </si>
  <si>
    <t>Kiểm tra đảng viên khi có dấu hiệu vi phạm của cấp uỷ, ban thường vụ cấp uỷ và chi bộ</t>
  </si>
  <si>
    <t>Giám sát đảng viên theo Điều 30 Điều lệ Đảng</t>
  </si>
  <si>
    <t>Giám sát tổ chức đảng theo Điều 30 Điều lệ Đảng</t>
  </si>
  <si>
    <t>Thi hành kỷ luật đảng viên của cấp uỷ các cấp và chi bộ</t>
  </si>
  <si>
    <t>B01</t>
  </si>
  <si>
    <t>B02</t>
  </si>
  <si>
    <t>B03</t>
  </si>
  <si>
    <t>B04</t>
  </si>
  <si>
    <t>B05</t>
  </si>
  <si>
    <t>B06</t>
  </si>
  <si>
    <t>B07</t>
  </si>
  <si>
    <t>B08</t>
  </si>
  <si>
    <t>B11</t>
  </si>
  <si>
    <t>B12</t>
  </si>
  <si>
    <t>B13</t>
  </si>
  <si>
    <t>B14</t>
  </si>
  <si>
    <t>B15</t>
  </si>
  <si>
    <t>B16</t>
  </si>
  <si>
    <t>B17</t>
  </si>
  <si>
    <t>B18</t>
  </si>
  <si>
    <t>B19</t>
  </si>
  <si>
    <t>B20</t>
  </si>
  <si>
    <t>B23</t>
  </si>
  <si>
    <t>B24</t>
  </si>
  <si>
    <t>B25</t>
  </si>
  <si>
    <t>B26</t>
  </si>
  <si>
    <t>Giải quyết khiếu nại kỷ luật đảng viên của cấp uỷ các cấp</t>
  </si>
  <si>
    <t>Giải quyết khiếu nại kỷ luật tổ chức đảng của cấp uỷ các cấp</t>
  </si>
  <si>
    <t>Kiểm tra đảng viên khi có dấu hiệu vi phạm của uỷ ban kiểm tra các cấp</t>
  </si>
  <si>
    <t>Kiểm tra tổ chức đảng khi có dấu hiệu vi phạm của uỷ ban kiểm tra các cấp</t>
  </si>
  <si>
    <t>Uỷ ban kiểm tra các cấp kiểm tra việc thi hành kỷ luật của tổ chức đảng cấp dưới</t>
  </si>
  <si>
    <t>Giám sát đảng viên của uỷ ban kiểm tra các cấp</t>
  </si>
  <si>
    <t>Giám sát tổ chức đảng của uỷ ban kiểm tra các cấp</t>
  </si>
  <si>
    <t>Thi hành kỷ luật đảng viên của uỷ ban kiểm tra các cấp</t>
  </si>
  <si>
    <t>Giải quyết tố cáo đảng viên của uỷ ban kiểm tra các cấp</t>
  </si>
  <si>
    <t>Giải quyết tố cáo tổ chức đảng của uỷ ban kiểm tra các cấp</t>
  </si>
  <si>
    <t>Giải quyết khiếu nại kỷ luật đảng viên của uỷ ban kiểm tra các cấp</t>
  </si>
  <si>
    <t>Kiểm tra tài chính (về thu chi ngân sách và sản xuất kinh doanh)</t>
  </si>
  <si>
    <t>Kiểm tra tài chính đảng (về thu, nộp, quản lý và sử dụng đảng phí)</t>
  </si>
  <si>
    <t>Tiếp nhận, xử lý đơn thư của uỷ ban kiểm tra các cấp</t>
  </si>
  <si>
    <t>Tình hình đội ngũ cán bộ ngành kiểm tra các cấp</t>
  </si>
  <si>
    <t>Tình hình đào tạo, bồi dưỡng cán bộ, công chức làm công tác kiểm tra</t>
  </si>
  <si>
    <t>Thi hành kỷ luật tổ chức đảng của uỷ ban kiểm tra các cấp</t>
  </si>
  <si>
    <t>Các CQ tham mưu của TW</t>
  </si>
  <si>
    <t>Về nguyên tắc tổ chức và sinh hoạt đảng</t>
  </si>
  <si>
    <t>Cộng</t>
  </si>
  <si>
    <t>Kiểm tra số liệu</t>
  </si>
  <si>
    <t>Biểu chứa dữ liệu</t>
  </si>
  <si>
    <t>Số đảng viên chuyển cơ quan có thẩm quyền xem xét</t>
  </si>
  <si>
    <t>Số đảng viên có nghĩa vụ kê khai tài sản, thu nhập thuộc thẩm quyền quản lý</t>
  </si>
  <si>
    <t xml:space="preserve">        KIỂM TRA, XÁC MINH TÀI SẢN, THU NHẬP CỦA ỦY BAN KIỂM TRA CÁC CẤP </t>
  </si>
  <si>
    <t>Đảng viên được kiểm tra, xác minh</t>
  </si>
  <si>
    <t>Cấp kiểm tra, xác minh</t>
  </si>
  <si>
    <t>Nội dung kiểm tra, xác minh</t>
  </si>
  <si>
    <t>Tính trung thực, đầy đủ, rõ ràng của bản kê khai</t>
  </si>
  <si>
    <t xml:space="preserve">Giải trình nguồn gốc tài sản, thu nhập tăng thêm </t>
  </si>
  <si>
    <t>Kiểm tra, xác minh từ các nhiệm vụ</t>
  </si>
  <si>
    <t>Tổng số đảng viên được kiểm tra, xác minh</t>
  </si>
  <si>
    <t>Kết quả</t>
  </si>
  <si>
    <t xml:space="preserve">Các CQ tham mưu của cấp ủy tỉnh 
và tương đương </t>
  </si>
  <si>
    <t>Cấp trên trực tiếp cơ sở và tương đương</t>
  </si>
  <si>
    <t>Đảng ủy viên ĐU cấp trên trực tiếp cơ sở và tương đương</t>
  </si>
  <si>
    <t>Đảng ủy, BTV ĐU cấp trên trực tiếp cơ sở và tương đương</t>
  </si>
  <si>
    <t>Các CQ tham mưu của cấp ủy cấp trên trực tiếp cơ sở và tương đương</t>
  </si>
  <si>
    <t>Đảng ủy viên đảng ủy cơ sở</t>
  </si>
  <si>
    <t>Việc lãnh đạo, chỉ đạo và tổ chức thực hiện kê khai, công khai tài sản, thu nhập</t>
  </si>
  <si>
    <t>Đảng uỷ viên đảng ủy cơ sở</t>
  </si>
  <si>
    <t>Tỉnh ủy, BTV tỉnh uỷ và tương đương</t>
  </si>
  <si>
    <t>Đảng ủy cấp trên trực tiếp cơ sở và tương đương</t>
  </si>
  <si>
    <t>BTV đảng ủy cấp trên trực tiếp cơ sở và tương đương</t>
  </si>
  <si>
    <t>UBKT đảng ủy cấp trên trực tiếp cơ sở và tương đương</t>
  </si>
  <si>
    <t>BTV ĐU cấp trên trực tiếp cơ sở và tương đương</t>
  </si>
  <si>
    <t>Cơ quan tài chính cấp ủy cấp trên trực tiếp cơ sở và tương đương</t>
  </si>
  <si>
    <t xml:space="preserve">Chuyển kiểm tra khi có dấu hiệu vi phạm </t>
  </si>
  <si>
    <t>Chuyển cơ quan có thẩm quyền xem xét</t>
  </si>
  <si>
    <t>Kiểm tra, xác minh tài sản, thu nhập của ủy ban kiểm tra các cấp</t>
  </si>
  <si>
    <t>Giải quyết tố cáo tổ chức đảng của cấp ủy các cấp</t>
  </si>
  <si>
    <t>Giải quyết tố cáo đảng viên của cấp ủy các cấp và chi bộ</t>
  </si>
  <si>
    <t xml:space="preserve">Kê khai tài sản, thu nhập </t>
  </si>
  <si>
    <t>Kê khai tài sản, thu nhập</t>
  </si>
  <si>
    <t>Về biến động tài sản, thu nhập</t>
  </si>
  <si>
    <t>NỘI DUNG</t>
  </si>
  <si>
    <t>A</t>
  </si>
  <si>
    <t>KIỂM TRA, GIÁM SÁT CỦA CẤP ỦY CÁC CẤP VÀ CHI BỘ</t>
  </si>
  <si>
    <t>KIỂM TRA THEO ĐIỀU 30 ĐIỀU LỆ ĐẢNG</t>
  </si>
  <si>
    <t>Kiểm tra đảng viên</t>
  </si>
  <si>
    <t>Đảng viên do từng cấp quản lý</t>
  </si>
  <si>
    <t>Là cấp ủy viên các cấp</t>
  </si>
  <si>
    <t>Trong đó: Có vi phạm, khuyết điểm chưa đến mức phải kỷ luật</t>
  </si>
  <si>
    <t xml:space="preserve">                Phải thi hành kỷ luật</t>
  </si>
  <si>
    <t xml:space="preserve">                Đã thi hành kỷ luật</t>
  </si>
  <si>
    <t xml:space="preserve">Kiểm tra tổ chức đảng </t>
  </si>
  <si>
    <t xml:space="preserve">Cấp kiểm tra </t>
  </si>
  <si>
    <t>Đảng uỷ cơ sở, BTV Đảng ủy cơ sở</t>
  </si>
  <si>
    <t>Việc chấp hành Cương lĩnh chính trị, Điều lệ Đảng, chủ trương, nghị quyết, chỉ thị, quy định, quyết định, quy chế, kết luận, hướng dẫn của Đảng</t>
  </si>
  <si>
    <t>Tỉnh uỷ, BTV,thuờng trực tỉnh uỷ và tương đương</t>
  </si>
  <si>
    <t xml:space="preserve">                 Phải thi hành kỷ luật</t>
  </si>
  <si>
    <t xml:space="preserve">                 Đã thi hành kỷ luật</t>
  </si>
  <si>
    <t>KIỂM TRA KHI CÓ DẤU HIỆU VI PHẠM</t>
  </si>
  <si>
    <t>Kiểm tra đảng viên khi có dấu hiệu vi phạm</t>
  </si>
  <si>
    <t>Kiểm tra tổ chức đảng khi có dấu hiệu vi phạm</t>
  </si>
  <si>
    <t>GIÁM SÁT CHUYÊN ĐỀ</t>
  </si>
  <si>
    <t>Giám sát đảng viên</t>
  </si>
  <si>
    <t xml:space="preserve">Cấp giám sát </t>
  </si>
  <si>
    <t>BCH TW, Bộ Chính trị, Ban Bí thư</t>
  </si>
  <si>
    <t xml:space="preserve">Nội dung giám sát </t>
  </si>
  <si>
    <t>Số đảng viên chuyển kiểm tra khi có dấu hiệu vi phạm</t>
  </si>
  <si>
    <t>Giám sát tổ chức đảng</t>
  </si>
  <si>
    <t xml:space="preserve">Tổ chức đảng được giám sát </t>
  </si>
  <si>
    <t>Khác (Ban Chỉ đạo, tiểu ban, hội đồng, tổ đảng...)</t>
  </si>
  <si>
    <t>THI HÀNH KỶ LUẬT CỦA CẤP UỶ CÁC CẤP VÀ CHI BỘ</t>
  </si>
  <si>
    <t>Thi hành kỷ luật đảng viên</t>
  </si>
  <si>
    <t>Tổng số đảng viên bị thi hành kỷ luật</t>
  </si>
  <si>
    <t>Đảng viên bị thi hành kỷ luật từ nhiệm vụ</t>
  </si>
  <si>
    <t>Kiểm tra theo Điều 30 của Điều lệ Đảng</t>
  </si>
  <si>
    <t>Kiểm tra khi có dấu hiệu vi phạm của BTV cấp ủy và chi bộ</t>
  </si>
  <si>
    <t>Xử lý khác đối với đảng viên</t>
  </si>
  <si>
    <t>Đình chỉ sinh hoạt Đảng</t>
  </si>
  <si>
    <t>Thi hành kỷ luật tổ chức đảng</t>
  </si>
  <si>
    <t>Tổ chức bị thi hành kỷ luật</t>
  </si>
  <si>
    <t>Bị thi hành kỷ luật từ nhiệm vụ</t>
  </si>
  <si>
    <t>GIẢI QUYẾT KHIẾU NẠI KỶ LUẬT ĐẢNG CỦA CẤP UỶ CÁC CẤP</t>
  </si>
  <si>
    <t>Giải quyết khiếu nại kỷ luật của đảng viên</t>
  </si>
  <si>
    <t>Nguyên tắc, thủ tục, quy trình, thẩm quyền</t>
  </si>
  <si>
    <t>Trong đó: Tăng hình thức kỷ luật</t>
  </si>
  <si>
    <t xml:space="preserve">                Giảm hình thức kỷ luật</t>
  </si>
  <si>
    <t xml:space="preserve">                Xoá kỷ luật</t>
  </si>
  <si>
    <t>Nguyên nhân thay đổi hình thức kỷ luật</t>
  </si>
  <si>
    <t>Giải quyết khiếu nại kỷ luật của tổ chức đảng</t>
  </si>
  <si>
    <t>Đã giải quyết xong, kết luận</t>
  </si>
  <si>
    <t>B</t>
  </si>
  <si>
    <t>KIỂM TRA, GIÁM SÁT THEO ĐIỀU 32 ĐIỀU LỆ ĐẢNG</t>
  </si>
  <si>
    <t>Trong đó: Phải thi hành kỷ luật</t>
  </si>
  <si>
    <t>Kiểm tra tổ chức đảng</t>
  </si>
  <si>
    <t>Việc thực hành tiết kiệm, phòng, chống tham nhũng, lãng phí, tiêu cực</t>
  </si>
  <si>
    <t>Kiểm tra tổ chức đảng cấp dưới thực hiện nhiệm vụ kiểm tra, giám sát</t>
  </si>
  <si>
    <t xml:space="preserve">Tổ chức đảng được kiểm tra </t>
  </si>
  <si>
    <t>Kiểm tra việc thi hành kỷ luật của tổ chức đảng cấp dưới</t>
  </si>
  <si>
    <t>Số ĐV bị THKL trong mốc thời gian kiểm tra</t>
  </si>
  <si>
    <t>Tổng số</t>
  </si>
  <si>
    <t>Số có khiếu nại sau khi bị THKL</t>
  </si>
  <si>
    <t>Đảng viên bị THKL do từng cấp quản lý</t>
  </si>
  <si>
    <t>Số TCĐ bị THKL trong mốc thời gian kiểm tra</t>
  </si>
  <si>
    <t>Số đảng viên bị THKL không đúng thẩm quyền, nguyên tắc, thủ tục</t>
  </si>
  <si>
    <t>Số TCĐ bị THKL không đúng thẩm quyền, nguyên tắc, thủ tục</t>
  </si>
  <si>
    <t>Số đảng viên bị THKL không đúng hình thức; vi phạm đến mức kỷ luật mà không THKL; bị oan, sai</t>
  </si>
  <si>
    <t>Số TCĐ bị THKL không đúng hình thức; vi phạm đến mức kỷ luật mà không THKL; bị oan, sai</t>
  </si>
  <si>
    <t xml:space="preserve">Kiến nghị sau kiểm tra </t>
  </si>
  <si>
    <t>Số đảng viên tăng hình thức kỷ luật</t>
  </si>
  <si>
    <t>Số TCĐ tăng hình thức kỷ luật</t>
  </si>
  <si>
    <t>Số đảng viên giảm hình thức kỷ luật</t>
  </si>
  <si>
    <t>Số TCĐ giảm hình thức kỷ luật</t>
  </si>
  <si>
    <t>Số đảng viên xóa kỷ luật</t>
  </si>
  <si>
    <t>Số TCĐ xóa kỷ luật</t>
  </si>
  <si>
    <t>GIÁM SÁT TỔ CHỨC ĐẢNG VÀ ĐẢNG VIÊN CỦA ỦY BAN KIỂM TRA CÁC CẤP</t>
  </si>
  <si>
    <t xml:space="preserve">                  Phó Bí thư</t>
  </si>
  <si>
    <t>Việc ban hành các văn bản có dấu hiệu trái với chủ trương, đường lối, nghị quyết của Đảng, pháp luật Nhà nước</t>
  </si>
  <si>
    <t>THI HÀNH KỶ LUẬT ĐẢNG VIÊN CỦA ỦY BAN KIỂM TRA CÁC CẤP</t>
  </si>
  <si>
    <t>Kiểm tra khi có dấu hiệu vi phạm</t>
  </si>
  <si>
    <t>Kiểm tra tài chính đảng về thu chi NSNN và SXKD</t>
  </si>
  <si>
    <t>GIẢI QUYẾT TỐ CÁO CỦA ỦY BAN KIỂM TRA CÁC CẤP</t>
  </si>
  <si>
    <t>Giải quyết tố cáo đảng viên</t>
  </si>
  <si>
    <t>Về nguyên tắc tổ chức và sinh hoạt động</t>
  </si>
  <si>
    <t>Về phẩm chất đạo đức, lối sống và trách nhiệm nêu gương</t>
  </si>
  <si>
    <t>Đất đai, tài nguyên, khoáng sản, nhà ở, môi trường</t>
  </si>
  <si>
    <t>Trong đó: Đúng có vi phạm nhưng chưa đến mức phải kỷ luật</t>
  </si>
  <si>
    <t>Giải quyết tố cáo tổ chức đảng</t>
  </si>
  <si>
    <t>VI</t>
  </si>
  <si>
    <t>GIẢI QUYẾT KHIẾU NẠI KỶ LUẬT CỦA UỶ BAN KIỂM TRA CÁC CẤP</t>
  </si>
  <si>
    <t>Khiếu nại kỷ luật đảng viên</t>
  </si>
  <si>
    <t>Trong đó Tăng hình thức kỷ luật</t>
  </si>
  <si>
    <t xml:space="preserve">               Giảm hình thức kỷ luật</t>
  </si>
  <si>
    <t xml:space="preserve">               Xoá kỷ luật</t>
  </si>
  <si>
    <t>Vận dụng phương hướng, phương châm thi hành kỷ luật</t>
  </si>
  <si>
    <t>VII</t>
  </si>
  <si>
    <t>KIỂM TRA TÀI CHÍNH ĐẢNG</t>
  </si>
  <si>
    <t>Về thu, chi ngân sách và sản xuất kinh doanh</t>
  </si>
  <si>
    <t>Tổng số tổ chức được kiểm tra</t>
  </si>
  <si>
    <t>Xây dựng cơ bản, sửa chữa, mua sắm tài sản</t>
  </si>
  <si>
    <t>Doanh nghiệp của Đảng ở Trung ương</t>
  </si>
  <si>
    <t>Số có vi phạm nhưng chưa đến mức phải kỷ luật</t>
  </si>
  <si>
    <t>Số tiền vi phạm (ĐVT: triệu đồng)</t>
  </si>
  <si>
    <t xml:space="preserve">                 Để ngoài sổ sách, sai chế độ (ĐVT: triệu đồng)</t>
  </si>
  <si>
    <t xml:space="preserve">                 Các vi phạm khác (ĐVT: triệu đồng)</t>
  </si>
  <si>
    <t>Trong đó: Thu hồi, yêu cầu bồi thường (ĐVT: triệu đồng)</t>
  </si>
  <si>
    <t xml:space="preserve">                Xuất toán, hạch toán lại (ĐVT: triệu đồng)</t>
  </si>
  <si>
    <t xml:space="preserve">                Khác (ĐVT: triệu đồng)</t>
  </si>
  <si>
    <t>Đảng viên có vi phạm</t>
  </si>
  <si>
    <t>Về thu, nộp, quản lý và sử dụng đảng phí</t>
  </si>
  <si>
    <t>Giao đơn vị xử lý</t>
  </si>
  <si>
    <t>VIII</t>
  </si>
  <si>
    <t>C</t>
  </si>
  <si>
    <t>D</t>
  </si>
  <si>
    <t>ĐÀO TẠO, BỒI DƯỠNG CÁN BỘ, CÔNG CHỨC</t>
  </si>
  <si>
    <r>
      <t xml:space="preserve">                </t>
    </r>
    <r>
      <rPr>
        <i/>
        <sz val="10"/>
        <rFont val="Times New Roman"/>
        <family val="1"/>
      </rPr>
      <t>Đã thi hành kỷ luật</t>
    </r>
  </si>
  <si>
    <r>
      <t xml:space="preserve">Số tiền vi phạm </t>
    </r>
    <r>
      <rPr>
        <i/>
        <sz val="10"/>
        <rFont val="Times New Roman"/>
        <family val="1"/>
      </rPr>
      <t>(ĐVT: triệu đồng)</t>
    </r>
  </si>
  <si>
    <t>Kết luận: Số có vi phạm</t>
  </si>
  <si>
    <t>Tiếp nhận, xử lý đơn thư phản ánh, tố cáo</t>
  </si>
  <si>
    <t xml:space="preserve"> Số tổ chức đảng có vi phạm đến mức phải kỷ luật</t>
  </si>
  <si>
    <t>Số tổ chức đảng được kiểm tra</t>
  </si>
  <si>
    <t>Số đảng viên có vi phạm đến mức phải kỷ luật</t>
  </si>
  <si>
    <t>Số đảng viên được kiểm tra</t>
  </si>
  <si>
    <t>Kiểm tra tài chính đảng về việc thu, nộp, quản lý và sử dụng đảng phí</t>
  </si>
  <si>
    <t>Số chuyển cơ quan pháp luật xử lý</t>
  </si>
  <si>
    <t>Số đảng viên có vi phạm, khuyết điểm đến mức phải kỷ luật</t>
  </si>
  <si>
    <t>Kiểm tra tài chính đảng về thu chi ngân sách và sản xuất kinh doanh</t>
  </si>
  <si>
    <t>Khiếu nại kỷ luật tổ chức đảng</t>
  </si>
  <si>
    <t>Giải quyết khiếu nại kỷ luật đảng</t>
  </si>
  <si>
    <t>Số giải quyết tố cáo tổ chức đảng</t>
  </si>
  <si>
    <t>Số giải quyết tố cáo đảng viên</t>
  </si>
  <si>
    <t>Hình thức kỷ luật: Khiển trách</t>
  </si>
  <si>
    <t>Số tổ chức đảng bị thi hành kỷ luật</t>
  </si>
  <si>
    <t xml:space="preserve">                           Khai trừ</t>
  </si>
  <si>
    <t xml:space="preserve">                           Cách chức</t>
  </si>
  <si>
    <t xml:space="preserve">                           Cảnh cáo</t>
  </si>
  <si>
    <t>Số đảng viên bị thi hành kỷ luật</t>
  </si>
  <si>
    <t>Thi hành kỷ luật</t>
  </si>
  <si>
    <t>Số tổ chức đảng được giám sát</t>
  </si>
  <si>
    <t>Số đảng viên được giám sát</t>
  </si>
  <si>
    <t>Giám sát chuyên đề</t>
  </si>
  <si>
    <t>Số tổ chức đảng được kiến nghị xóa kỷ luật</t>
  </si>
  <si>
    <t>Số đảng viên được kiến nghị xóa kỷ luật</t>
  </si>
  <si>
    <t>Số tổ chức đảng được kiến nghị giảm hình thức kỷ luật</t>
  </si>
  <si>
    <t>Số đảng viên được kiến nghị giảm hình thức kỷ luật</t>
  </si>
  <si>
    <t>Số tổ chức đảng bị kiến nghị tăng hình thức kỷ luật</t>
  </si>
  <si>
    <t>Số đảng viên bị kiến nghị tăng hình thức kỷ luật</t>
  </si>
  <si>
    <t>Số chưa làm tốt công tác thi hành kỷ luật</t>
  </si>
  <si>
    <t>Kết luận: Số làm tốt công tác thi hành kỷ luật</t>
  </si>
  <si>
    <t>Số tổ chức đảng bị kỷ luật trong mốc thời gian kiểm tra</t>
  </si>
  <si>
    <t>Số đảng viên bị kỷ luật trong mốc thời gian kiểm tra</t>
  </si>
  <si>
    <t>Tổng số tổ chức đảng cấp dưới được kiểm tra việc thi hành kỷ luật</t>
  </si>
  <si>
    <t>Số vụ việc bị cấp kiểm tra yêu cầu: kiểm điểm; kiểm tra; giám sát</t>
  </si>
  <si>
    <t>Số chưa thực hiện tốt nhiệm vụ kiểm tra, giám sát</t>
  </si>
  <si>
    <t>Kiểm tra thực hiện nhiệm vụ kiểm tra, giám sát của TCĐ và UBKT cấp dưới</t>
  </si>
  <si>
    <t>KIỂM TRA, GIÁM SÁT CỦA UBKT CÁC CẤP</t>
  </si>
  <si>
    <t>Số giải quyết khiếu nại kỷ luật tổ chức đảng</t>
  </si>
  <si>
    <t>Số giải quyết khiếu nại kỷ luật đảng viên</t>
  </si>
  <si>
    <t>Kết luận: Số thực hiện tốt</t>
  </si>
  <si>
    <t>Kết luận: Tổ chức đảng có vi phạm</t>
  </si>
  <si>
    <t>Kết luận: Đảng viên có vi phạm</t>
  </si>
  <si>
    <t>Trong đó: Có vi phạm, khuyết điểm</t>
  </si>
  <si>
    <t>Kết luận: Thực hiện tốt</t>
  </si>
  <si>
    <t>Số tổ chức đảng cấp dưới được kiểm tra</t>
  </si>
  <si>
    <t xml:space="preserve">    Kết luận: Thực hiện tốt</t>
  </si>
  <si>
    <t>Kiểm tra theo Điều 30 Điều lệ Đảng</t>
  </si>
  <si>
    <t xml:space="preserve">                   Thực hiện chưa tốt</t>
  </si>
  <si>
    <t xml:space="preserve">   Trong đó: Có vi phạm, khuyết điểm</t>
  </si>
  <si>
    <t xml:space="preserve">                Thực hiện chưa tốt</t>
  </si>
  <si>
    <t xml:space="preserve">                               Cảnh cáo</t>
  </si>
  <si>
    <t xml:space="preserve">                               Cách chức</t>
  </si>
  <si>
    <t xml:space="preserve">                               Khai trừ</t>
  </si>
  <si>
    <t xml:space="preserve">                               Giải tán</t>
  </si>
  <si>
    <t>Kết luận: Cho rút đơn, không xem xét giải quyết</t>
  </si>
  <si>
    <t xml:space="preserve">                Tố sai</t>
  </si>
  <si>
    <t xml:space="preserve">               Tố đúng và đúng một phần</t>
  </si>
  <si>
    <t xml:space="preserve">                           Trong đó: Đúng, có vi phạm</t>
  </si>
  <si>
    <t xml:space="preserve">                                            Phải thi hành kỷ luật</t>
  </si>
  <si>
    <t xml:space="preserve">                                           Đã thi hành kỷ luật</t>
  </si>
  <si>
    <t xml:space="preserve">               Chưa có cơ sở kết luận</t>
  </si>
  <si>
    <t xml:space="preserve">              Tố sai</t>
  </si>
  <si>
    <t xml:space="preserve">              Tố đúng và đúng một phần</t>
  </si>
  <si>
    <t xml:space="preserve">                       Trong đó: Đúng, có vi phạm</t>
  </si>
  <si>
    <t xml:space="preserve">                                        Phải thi hành kỷ luật</t>
  </si>
  <si>
    <t xml:space="preserve">                                       Đã thi hành kỷ luật</t>
  </si>
  <si>
    <t>Kết quả: Cho rút đơn, không xem xét giải quyết</t>
  </si>
  <si>
    <t xml:space="preserve">          Giữ nguyên mức kỷ luật</t>
  </si>
  <si>
    <t xml:space="preserve">         Thay đổi mức kỷ luật</t>
  </si>
  <si>
    <t xml:space="preserve">                       Trong đó: Tăng mức kỷ luật</t>
  </si>
  <si>
    <t xml:space="preserve">                                         Giảm mức kỷ luật</t>
  </si>
  <si>
    <t xml:space="preserve">                                        Xóa kỷ luật</t>
  </si>
  <si>
    <t>Tổng số tiền vi phạm (Đơn vị tính: triệu đồng)</t>
  </si>
  <si>
    <t>7.2</t>
  </si>
  <si>
    <t>7.1</t>
  </si>
  <si>
    <t>6.2</t>
  </si>
  <si>
    <t>6.1</t>
  </si>
  <si>
    <t>5.3</t>
  </si>
  <si>
    <t>5.2</t>
  </si>
  <si>
    <t>5.1</t>
  </si>
  <si>
    <t>4.3</t>
  </si>
  <si>
    <t>4.2</t>
  </si>
  <si>
    <t>4.1</t>
  </si>
  <si>
    <t>3.2</t>
  </si>
  <si>
    <t>3.1</t>
  </si>
  <si>
    <t>1.2</t>
  </si>
  <si>
    <t>1.1</t>
  </si>
  <si>
    <t>Tổng cộng</t>
  </si>
  <si>
    <t>BIỂU TỔNG HỢP, PHÂN TÍCH DỮ LIỆU THỐNG KÊ</t>
  </si>
  <si>
    <t>Cấp dưới chuyển lên</t>
  </si>
  <si>
    <t>UBKT các cấp</t>
  </si>
  <si>
    <t>Đảng viên bị thi hành kỷ luật</t>
  </si>
  <si>
    <t>TIẾP NHẬN, XỬ LÝ ĐƠN CỦA ỦY BAN KIỂM TRA CÁC CẤP</t>
  </si>
  <si>
    <t>Phân loại xử lý</t>
  </si>
  <si>
    <t>Đơn tố cáo</t>
  </si>
  <si>
    <t>Phản ánh, kiến nghị</t>
  </si>
  <si>
    <t>Đơn đủ điều kiện xử lý</t>
  </si>
  <si>
    <t>Đơn không đủ điều kiện xử lý</t>
  </si>
  <si>
    <t>Việc thực hiện nhiệm vụ đảng viên, nhiệm vụ cấp ủy viên; tiêu chuẩn đảng viên, tiêu chuẩn cấp ủy viên</t>
  </si>
  <si>
    <t>Việc ban hành các quyết định vi phạm quy định của Đảng, chính sách, pháp luật của Nhà nước</t>
  </si>
  <si>
    <t>Việc kê khai tài sản, thu nhập</t>
  </si>
  <si>
    <t>Thất thoát, lãng phí</t>
  </si>
  <si>
    <t>…</t>
  </si>
  <si>
    <t>Việc thực hiện các thông báo kết luận kiểm tra, giám sát, thanh tra, kiểm toán</t>
  </si>
  <si>
    <t>Kiểm tra việc thực hiện nhiệm vụ KT, GS và THKL</t>
  </si>
  <si>
    <t>Việc lãnh đạo, chỉ đạo và tổ chức thực hiện cải cách hành chính, cải cách pháp luật và tư pháp</t>
  </si>
  <si>
    <t>Trong đó: Thất thoát, lãng phí (ĐVT: triệu đồng)</t>
  </si>
  <si>
    <t xml:space="preserve">KIỂM TRA, XÁC MINH TÀI SẢN, THU NHẬP CỦA UBKT CÁC CẤP </t>
  </si>
  <si>
    <t>Tổng số tổ chức đảng bị tố cáo đã giải quyết xong</t>
  </si>
  <si>
    <t>Việc thực hành tiết kiệm, phòng,  chống tham nhũng, lãng phí, tiêu cực</t>
  </si>
  <si>
    <t>Phân loại đơn</t>
  </si>
  <si>
    <t>Số đảng viên chuyển kiểm tra khi có DHVP</t>
  </si>
  <si>
    <t>Số tổ chức đảng chuyển kiểm tra khi có DHVP</t>
  </si>
  <si>
    <t>Khác (từ đề nghị của TCĐ cấp dưới, từ chỉ đạo của cấp trên...)</t>
  </si>
  <si>
    <r>
      <t xml:space="preserve">Cấp kiểm tra </t>
    </r>
    <r>
      <rPr>
        <i/>
        <sz val="8"/>
        <rFont val="Arial"/>
        <family val="2"/>
      </rPr>
      <t>(ĐVT: TCĐ)</t>
    </r>
  </si>
  <si>
    <r>
      <t xml:space="preserve">Nội dung kiểm tra
</t>
    </r>
    <r>
      <rPr>
        <i/>
        <sz val="8"/>
        <rFont val="Arial"/>
        <family val="2"/>
      </rPr>
      <t>(ĐVT: TCĐ)</t>
    </r>
  </si>
  <si>
    <t>Xác minh tài sản, thu nhập theo Luật PCTN</t>
  </si>
  <si>
    <t>Số đảng viên chuyển kiểm tra DHVP</t>
  </si>
  <si>
    <t>Cấp trung ương</t>
  </si>
  <si>
    <t>Kết  luận:  Số đảng viên thực hiện tốt</t>
  </si>
  <si>
    <t xml:space="preserve">            Số chuyển kiểm tra khi có dấu hiệu vi phạm</t>
  </si>
  <si>
    <t>Kết luận: Số tổ chức đảng thực hiện tốt</t>
  </si>
  <si>
    <t xml:space="preserve">           Số chuyển kiểm tra khi có dấu hiệu vi phạm</t>
  </si>
  <si>
    <t>Tổ chức đảng khiếu nại kỷ luật đảng</t>
  </si>
  <si>
    <t>GIẢI QUYẾT KHIẾU NẠI KỶ LUẬT TỔ CHỨC ĐẢNG CỦA ỦY BAN KIỂM TRA CÁC CẤP</t>
  </si>
  <si>
    <t>Giải quyết khiếu nại kỷ luật tổ chức đảng của UBKT các cấp</t>
  </si>
  <si>
    <t>Số tổ chức đảng khiếu nại kỷ luật đảng</t>
  </si>
  <si>
    <t>Đúng có vi phạm chưa đến mức phải kỷ luật</t>
  </si>
  <si>
    <t xml:space="preserve">                Chưa có cơ sở kết luận</t>
  </si>
  <si>
    <t>Kế hoạch xác minh tài sản, thu nhập hằng năm</t>
  </si>
  <si>
    <t xml:space="preserve">           Phải thi hành kỷ luật</t>
  </si>
  <si>
    <t xml:space="preserve">           Đã thi hành kỷ luật</t>
  </si>
  <si>
    <t xml:space="preserve">          Đã thi hành kỷ luật</t>
  </si>
  <si>
    <t xml:space="preserve">               Số chuyển kiểm tra khi có dấu hiệu vi phạm</t>
  </si>
  <si>
    <t xml:space="preserve">              Số chuyển kiểm tra khi có dấu hiệu vi phạm</t>
  </si>
  <si>
    <t xml:space="preserve">           Đến mức phải kỷ luật</t>
  </si>
  <si>
    <t>Ủy ban kiểm tra các cấp 
xử lý đơn thư</t>
  </si>
  <si>
    <t>Tổng số đảng viên được  kiểm tra</t>
  </si>
  <si>
    <t>Khiếu nại kỷ luật đảng</t>
  </si>
  <si>
    <t>Kê khai, công khai tài sản, thu nhập</t>
  </si>
  <si>
    <t xml:space="preserve">Kê khai, công khai tài sản, thu nhập </t>
  </si>
  <si>
    <t>Chi bộ cơ sở</t>
  </si>
  <si>
    <t>Chi bộ trực thuộc</t>
  </si>
  <si>
    <t xml:space="preserve">Chi bộ cơ sở </t>
  </si>
  <si>
    <t xml:space="preserve">Chi bộ trực thuộc </t>
  </si>
  <si>
    <t>Tỉnh  uỷ, BTV tỉnh uỷ và tương đương</t>
  </si>
  <si>
    <t>Ban Thường vụ tỉnh uỷ và tương đương</t>
  </si>
  <si>
    <t>2.1</t>
  </si>
  <si>
    <t>2.2</t>
  </si>
  <si>
    <t xml:space="preserve"> ỦY BAN KIỂM TRA CÁC CẤP KIỂM TRA TỔ CHỨC ĐẢNG, ỦY BAN KIỂM TRA CẤP DƯỚI THỰC HIỆN 
NHIỆM VỤ KIỂM TRA, GIÁM SÁT</t>
  </si>
  <si>
    <t>Số đảng viên được xác minh tài sản, thu nhập</t>
  </si>
  <si>
    <t>Thi hành kỷ luật tổ chức đảng của cấp uỷ các cấp</t>
  </si>
  <si>
    <t>Việc chấp hành các nguyên tắc, tổ chức và hoạt động của  Đảng, giữ gìn đoàn kết nội bộ, quy chế làm việc, chế độ công tác, thực hiện dân chủ trong Đảng</t>
  </si>
  <si>
    <t>Tổng số lượt tiếp đảng viên và công dân</t>
  </si>
  <si>
    <t>B30</t>
  </si>
  <si>
    <t>B29</t>
  </si>
  <si>
    <t>Biểu 30</t>
  </si>
  <si>
    <t>Biểu 29</t>
  </si>
  <si>
    <t>Biểu 28</t>
  </si>
  <si>
    <t>Biểu 27</t>
  </si>
  <si>
    <t>B28</t>
  </si>
  <si>
    <t>B27</t>
  </si>
  <si>
    <t>Ghi chú</t>
  </si>
  <si>
    <t>UBKT các cấp kiểm tra tổ chức đảng, UBKT cấp dưới thực hiện nhiệm vụ kiểm tra, giám sát</t>
  </si>
  <si>
    <t>UBKT cấp trên trực tiếp cơ sở và tương đương</t>
  </si>
  <si>
    <t>B21</t>
  </si>
  <si>
    <t>B22</t>
  </si>
  <si>
    <t>B09</t>
  </si>
  <si>
    <t>B10</t>
  </si>
  <si>
    <t>DANH SÁCH 30 BIỂU NGANG THỐNG KÊ</t>
  </si>
  <si>
    <t>GIẢI QUYẾT TỐ CÁO CỦA CẤP ỦY CÁC CẤP VÀ CHI BỘ</t>
  </si>
  <si>
    <t>KIỂM TRA TỔ CHỨC ĐẢNG CẤP DƯỚI THỰC HIỆN NHIỆM VỤ KIỂM TRA, GIÁM SÁT VÀ THI HÀNH KỶ LUẬT TRONG ĐẢNG CỦA UBKT CÁC CẤP</t>
  </si>
  <si>
    <t>KIỂM TRA ĐẢNG VIÊN VÀ TỔ CHỨC ĐẢNG KHI CÓ DẤU HIỆU VI PHẠM CỦA UBKT CÁC CẤP</t>
  </si>
  <si>
    <t>IX</t>
  </si>
  <si>
    <t>TIẾP NHẬN, XỬ LÝ ĐƠN CỦA UBKT CÁC CẤP</t>
  </si>
  <si>
    <t>Tổng số cán bộ, công chức</t>
  </si>
  <si>
    <t>Lĩnh vực</t>
  </si>
  <si>
    <t>Luân chuyển trong kỳ</t>
  </si>
  <si>
    <t xml:space="preserve">              - Số trong ngành</t>
  </si>
  <si>
    <t xml:space="preserve">                         Chuyển đi cùng cấp</t>
  </si>
  <si>
    <t xml:space="preserve">                         Chuyển đến cùng cấp</t>
  </si>
  <si>
    <t xml:space="preserve">                         Chuyển đi cấp trên</t>
  </si>
  <si>
    <t xml:space="preserve">                         Chuyển đi cấp dưới</t>
  </si>
  <si>
    <t xml:space="preserve">                         Cấp dưới chuyển lên</t>
  </si>
  <si>
    <t xml:space="preserve">                         Cấp trên chuyển xuống</t>
  </si>
  <si>
    <t xml:space="preserve">              - Số ngoài ngành</t>
  </si>
  <si>
    <t xml:space="preserve">                         Đi ngoài ngành</t>
  </si>
  <si>
    <t xml:space="preserve">                         Ngoài ngành đến</t>
  </si>
  <si>
    <t xml:space="preserve">              - Trung ương</t>
  </si>
  <si>
    <t xml:space="preserve">              - Cấp tỉnh và tương đương</t>
  </si>
  <si>
    <t xml:space="preserve">              - Cấp trên trực tiếp cơ sở và tương đương</t>
  </si>
  <si>
    <t xml:space="preserve">              - Cấp cơ sở</t>
  </si>
  <si>
    <t xml:space="preserve">                         Chủ nhiệm</t>
  </si>
  <si>
    <t xml:space="preserve">                         Phó Chủ nhiệm</t>
  </si>
  <si>
    <t xml:space="preserve">                         Ủy viên chuyên trách</t>
  </si>
  <si>
    <t xml:space="preserve">                         Ủy viên kiêm chức</t>
  </si>
  <si>
    <t xml:space="preserve">                         Công chức kiểm tra</t>
  </si>
  <si>
    <t xml:space="preserve">                         Khác</t>
  </si>
  <si>
    <t xml:space="preserve">                         </t>
  </si>
  <si>
    <t>Tổng số cán bộ, công chức được cử đi đào tạo</t>
  </si>
  <si>
    <t xml:space="preserve">              - Chuyên môn</t>
  </si>
  <si>
    <t xml:space="preserve">              - Lý luận chính trị</t>
  </si>
  <si>
    <t xml:space="preserve">              - Quản lý nhà nước</t>
  </si>
  <si>
    <t xml:space="preserve">              - Lãnh đạo quản lý các cấp</t>
  </si>
  <si>
    <t xml:space="preserve">              - Quốc phòng và an ninh</t>
  </si>
  <si>
    <t xml:space="preserve">              - Nghiệp vụ kiểm tra </t>
  </si>
  <si>
    <t xml:space="preserve">              - Bồi dưỡng khác</t>
  </si>
  <si>
    <t xml:space="preserve">                         Tiến sỹ</t>
  </si>
  <si>
    <t xml:space="preserve">                         Thạc sỹ</t>
  </si>
  <si>
    <t xml:space="preserve">                         Đại học</t>
  </si>
  <si>
    <t xml:space="preserve">                         Cao đẳng</t>
  </si>
  <si>
    <t xml:space="preserve">                         Cử nhân chính trị trở lên, cao cấp</t>
  </si>
  <si>
    <t xml:space="preserve">                         Trung cấp</t>
  </si>
  <si>
    <t xml:space="preserve">                         Sơ cấp</t>
  </si>
  <si>
    <t xml:space="preserve">                         Ngạch CVCC</t>
  </si>
  <si>
    <t xml:space="preserve">                         Ngạch CVC</t>
  </si>
  <si>
    <t xml:space="preserve">                         Ngạch CV</t>
  </si>
  <si>
    <t xml:space="preserve">                         Cấp vụ và tương đương</t>
  </si>
  <si>
    <t xml:space="preserve">                         Cấp sở và tương đương</t>
  </si>
  <si>
    <t xml:space="preserve">                         Cấp trên trực tiếp cơ sở và tương đương</t>
  </si>
  <si>
    <t xml:space="preserve">                         Cấp phòng và tương đương</t>
  </si>
  <si>
    <t xml:space="preserve">                         Đối tượng 1</t>
  </si>
  <si>
    <t xml:space="preserve">                         Đối tượng 2</t>
  </si>
  <si>
    <t xml:space="preserve">                         Đối tượng 3</t>
  </si>
  <si>
    <t xml:space="preserve">                         Đối tượng 4</t>
  </si>
  <si>
    <t xml:space="preserve">                         Đại học (chuyên ngành công tác kiểm tra)</t>
  </si>
  <si>
    <t xml:space="preserve">                         Bồi dưỡng ngạch KTVCC</t>
  </si>
  <si>
    <t xml:space="preserve">                         Bồi dưỡng ngạch KTVC</t>
  </si>
  <si>
    <t xml:space="preserve">                         Bồi dưỡng ngạch KTV</t>
  </si>
  <si>
    <t xml:space="preserve">                         Bồi dưỡng chức danh CN, PCN</t>
  </si>
  <si>
    <t xml:space="preserve">                         Bồi dưỡng nghiệp vụ công tác KT, GS</t>
  </si>
  <si>
    <t xml:space="preserve">                         Tin học</t>
  </si>
  <si>
    <t xml:space="preserve">                         Ngoại ngữ</t>
  </si>
  <si>
    <t>Trong đó: Số tổ chức đảng có vi phạm nhưng chưa đến mức phải kỷ luật</t>
  </si>
  <si>
    <t>Số đảng viên có vi phạm, khuyết điểm chưa đến mức phải kỷ luật</t>
  </si>
  <si>
    <t>Số đảng viên có vi phạm, khuyết điểm đã thi hành kỷ luật</t>
  </si>
  <si>
    <t xml:space="preserve">    Trong đó: Thực hiện tốt</t>
  </si>
  <si>
    <t xml:space="preserve">                      Thực hiện chưa tốt</t>
  </si>
  <si>
    <t xml:space="preserve">                    Có vi phạm, khuyết điểm chưa đến mức kỷ luật</t>
  </si>
  <si>
    <t xml:space="preserve">                    Phải thi hành kỷ luật</t>
  </si>
  <si>
    <t xml:space="preserve">                    Đã thi hành kỷ luật</t>
  </si>
  <si>
    <t xml:space="preserve">                   Chuyển kiểm tra khi có dấu hiệu vi phạm </t>
  </si>
  <si>
    <t xml:space="preserve">                   Chuyển cơ quan có thẩm quyền xem xét</t>
  </si>
  <si>
    <t xml:space="preserve">     Trong đó: </t>
  </si>
  <si>
    <t xml:space="preserve">                    Đơn tố cáo</t>
  </si>
  <si>
    <t xml:space="preserve">                    Khiếu nại kỷ luật đảng</t>
  </si>
  <si>
    <t xml:space="preserve">                   Phản ánh, kiến nghị</t>
  </si>
  <si>
    <t xml:space="preserve">                   Khác</t>
  </si>
  <si>
    <t>Nguồn số liệu</t>
  </si>
  <si>
    <t>Biểu 1</t>
  </si>
  <si>
    <t>Biểu 2</t>
  </si>
  <si>
    <t>Biểu 3</t>
  </si>
  <si>
    <t>Biểu 4</t>
  </si>
  <si>
    <t>Biểu 5</t>
  </si>
  <si>
    <t>Biểu 6</t>
  </si>
  <si>
    <t>Biểu 7</t>
  </si>
  <si>
    <t>Biểu 8</t>
  </si>
  <si>
    <t>Biểu 9</t>
  </si>
  <si>
    <t>UBKT các cấp xử lý đơn thư</t>
  </si>
  <si>
    <t>Đơn vị A</t>
  </si>
  <si>
    <t>Đơn vị B</t>
  </si>
  <si>
    <t>Số tổ chức đảng có hạn chế, khuyết điểm</t>
  </si>
  <si>
    <t>Số đảng viên có hạn chế, khuyết điểm</t>
  </si>
  <si>
    <t xml:space="preserve">      GIẢI QUYẾT TỐ CÁO TỔ CHỨC ĐẢNG CỦA CẤP ỦY CÁC CẤP</t>
  </si>
  <si>
    <t>GIẢI QUYẾT TỐ CÁO ĐẢNG VIÊN CỦA CẤP ỦY CÁC CẤP VÀ CHI BỘ</t>
  </si>
  <si>
    <r>
      <t>Số tiền vi phạm</t>
    </r>
    <r>
      <rPr>
        <b/>
        <i/>
        <sz val="9"/>
        <rFont val="Arial"/>
        <family val="2"/>
      </rPr>
      <t xml:space="preserve"> </t>
    </r>
    <r>
      <rPr>
        <i/>
        <sz val="9"/>
        <rFont val="Arial"/>
        <family val="2"/>
      </rPr>
      <t>(ĐVT: triệu đồng)</t>
    </r>
  </si>
  <si>
    <r>
      <t>Luân chuyển trong kỳ</t>
    </r>
    <r>
      <rPr>
        <b/>
        <vertAlign val="superscript"/>
        <sz val="8"/>
        <rFont val="Arial"/>
        <family val="2"/>
      </rPr>
      <t>1</t>
    </r>
  </si>
  <si>
    <t>Số tổ chức đảng thực hiện tốt nhiệm vụ kiểm tra, giám sát</t>
  </si>
  <si>
    <t>Số tổ chức đảng thực hiện chưa tốt nhiệm vụ kiểm tra, giám sát</t>
  </si>
  <si>
    <t>Kết luận: Số tổ chức đảng thực hiện tốt nhiệm vụ kiểm tra, giám sát</t>
  </si>
  <si>
    <t>Trong đó: Số không có chương trình, kế hoạch kiểm tra, giám sát</t>
  </si>
  <si>
    <t>Việc lãnh đạo, chỉ đạo thực hành tiết kiệm; phòng, chống tham nhũng, lãng phí, tiêu cực</t>
  </si>
  <si>
    <t>Việc quản lý, rèn luyện phẩm chất, đạo đức, lối sống của đảng viên</t>
  </si>
  <si>
    <t>Xử lý đoàn thể</t>
  </si>
  <si>
    <t>Đề nghị cấp có thẩm quyền thi hành kỷ luật</t>
  </si>
  <si>
    <t xml:space="preserve">Tổng số đảng viên </t>
  </si>
  <si>
    <t>Thành lập đoàn giải quyết tố cáo</t>
  </si>
  <si>
    <t>Thành lập đoàn giải quyết khiếu nại kỷ luật đảng</t>
  </si>
  <si>
    <t>Kết thúc đơn, không giải quyết khiếu nại kỷ luật đảng</t>
  </si>
  <si>
    <t xml:space="preserve">Việc lãnh đạo, chỉ đạo thực hành tiết kiệm; phòng, chống tham nhũng, lãng phí, tiêu cực </t>
  </si>
  <si>
    <t>Việc quản lý, tèn luyện phẩm chất, đạo đức, lối sống của đảng viên</t>
  </si>
  <si>
    <t>Việc lãnh đạo, chỉ đạo thực hành tiết kiệm; phòng, chống tham nhũng, lãng phí</t>
  </si>
  <si>
    <t xml:space="preserve">               Đề nghị cấp có thẩm quyền thi hành kỷ luật</t>
  </si>
  <si>
    <t xml:space="preserve">  </t>
  </si>
  <si>
    <t xml:space="preserve">         Đề nghị cấp có thẩm quyền thi hành kỷ luật</t>
  </si>
  <si>
    <t xml:space="preserve">                Đề nghị cấp có thẩm quyền thi hành kỷ luật</t>
  </si>
  <si>
    <t>Số lượng đảng viên tại tổ chức đảng được kiểm tra theo cấp kiểm tra</t>
  </si>
  <si>
    <t>Tổng số đảng viên tại tổ chức đảng được kiểm tra theo cấp kiểm tra</t>
  </si>
  <si>
    <t>Việc chấp hành nguyên tắc tập trung dân chủ, quy chế làm việc, chế độ công tác; các nguyên tắc sinh hoạt của Đảng</t>
  </si>
  <si>
    <t>Tháng .... năm 202…</t>
  </si>
  <si>
    <t>Biểu tổng hợp dữ liệu hằng tháng</t>
  </si>
  <si>
    <t xml:space="preserve">               Số có hạn chế, khuyết điểm</t>
  </si>
  <si>
    <t xml:space="preserve">                Số có hạn chế, khuyết điểm</t>
  </si>
  <si>
    <t xml:space="preserve">                 Số có hạn chế, khuyết điểm</t>
  </si>
  <si>
    <t xml:space="preserve">            Số tổ chức đảng có vi phạm đã thi hành kỷ luật</t>
  </si>
  <si>
    <t xml:space="preserve">            Số tổ chức đảng có vi phạm đến mức phải kỷ luật</t>
  </si>
  <si>
    <t>Xác minh tài sản, thu nhập</t>
  </si>
  <si>
    <t>BIỂU THỐNG KÊ TÌNH HÌNH THỰC HIỆN NHIỆM VỤ KIỂM TRA, 
GIÁM SÁT VÀ KỶ LUẬT ĐẢNG</t>
  </si>
  <si>
    <r>
      <t xml:space="preserve">Việc lãnh đạo, chỉ đạo thực hành tiết kiệm; phòng, chống tham nhũng, lãng phí, </t>
    </r>
    <r>
      <rPr>
        <i/>
        <sz val="8"/>
        <rFont val="Arial"/>
        <family val="2"/>
      </rPr>
      <t>tiêu cực</t>
    </r>
  </si>
  <si>
    <r>
      <t>Số liệu lấy thêm</t>
    </r>
    <r>
      <rPr>
        <sz val="10"/>
        <rFont val="Arial"/>
        <family val="2"/>
      </rPr>
      <t>:</t>
    </r>
  </si>
  <si>
    <r>
      <t>Cấp kiểm tra</t>
    </r>
    <r>
      <rPr>
        <i/>
        <sz val="9"/>
        <rFont val="Arial"/>
        <family val="2"/>
      </rPr>
      <t xml:space="preserve"> (ĐVT: TCĐ)</t>
    </r>
  </si>
  <si>
    <r>
      <t>Số lượng đảng viên tại TCĐ được kiểm tra theo cấp kiểm tra</t>
    </r>
    <r>
      <rPr>
        <i/>
        <sz val="9"/>
        <rFont val="Arial"/>
        <family val="2"/>
      </rPr>
      <t xml:space="preserve"> (ĐVT: đảng viên)</t>
    </r>
  </si>
  <si>
    <r>
      <rPr>
        <vertAlign val="superscript"/>
        <sz val="9"/>
        <rFont val="Times New Roman"/>
        <family val="1"/>
      </rPr>
      <t xml:space="preserve">1 </t>
    </r>
    <r>
      <rPr>
        <sz val="9"/>
        <rFont val="Times New Roman"/>
        <family val="1"/>
      </rPr>
      <t>Theo Quy định số 65-QĐ/TW, ngày 28/4/2022 của Bộ Chính trị.</t>
    </r>
  </si>
  <si>
    <r>
      <rPr>
        <vertAlign val="superscript"/>
        <sz val="9"/>
        <rFont val="Times New Roman"/>
        <family val="1"/>
      </rPr>
      <t xml:space="preserve">2 </t>
    </r>
    <r>
      <rPr>
        <sz val="9"/>
        <rFont val="Times New Roman"/>
        <family val="1"/>
      </rPr>
      <t>Lĩnh vực có học vị cao nhất, nếu có nhiều học vị tương đương, thống kê học vị được cấp đầu tiên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</si>
</sst>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0;[Red]0"/>
    <numFmt numFmtId="166" formatCode="#,##0;[Red]#,##0"/>
    <numFmt numFmtId="167" formatCode="_-* #,##0_-;\-* #,##0_-;_-* &quot;-&quot;??_-;_-@_-"/>
  </numFmts>
  <fonts count="7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4"/>
      <name val="Arial"/>
      <family val="2"/>
    </font>
    <font>
      <b/>
      <sz val="8"/>
      <name val="Arial"/>
      <family val="2"/>
    </font>
    <font>
      <i/>
      <sz val="8"/>
      <name val="Arial"/>
      <family val="2"/>
    </font>
    <font>
      <sz val="12"/>
      <name val="Arial"/>
      <family val="2"/>
    </font>
    <font>
      <b/>
      <sz val="11"/>
      <name val="Arial"/>
      <family val="2"/>
    </font>
    <font>
      <b/>
      <sz val="10"/>
      <name val="Arial"/>
      <family val="2"/>
    </font>
    <font>
      <b/>
      <sz val="9"/>
      <name val="Arial"/>
      <family val="2"/>
    </font>
    <font>
      <sz val="8"/>
      <name val="Arial"/>
      <family val="2"/>
    </font>
    <font>
      <b/>
      <i/>
      <sz val="8"/>
      <name val="Arial"/>
      <family val="2"/>
    </font>
    <font>
      <sz val="9"/>
      <name val="Arial"/>
      <family val="2"/>
    </font>
    <font>
      <i/>
      <sz val="9"/>
      <name val="Arial"/>
      <family val="2"/>
    </font>
    <font>
      <sz val="8"/>
      <color indexed="10"/>
      <name val="Arial"/>
      <family val="2"/>
    </font>
    <font>
      <b/>
      <sz val="8"/>
      <color indexed="10"/>
      <name val="Arial"/>
      <family val="2"/>
    </font>
    <font>
      <b/>
      <sz val="10"/>
      <name val="Times New Roman"/>
      <family val="1"/>
    </font>
    <font>
      <sz val="7"/>
      <name val="Arial"/>
      <family val="2"/>
    </font>
    <font>
      <b/>
      <sz val="14"/>
      <name val="Times New Roman"/>
      <family val="1"/>
    </font>
    <font>
      <b/>
      <sz val="7"/>
      <name val="Arial"/>
      <family val="2"/>
    </font>
    <font>
      <b/>
      <i/>
      <sz val="7"/>
      <name val="Arial"/>
      <family val="2"/>
    </font>
    <font>
      <sz val="11"/>
      <name val="Arial"/>
      <family val="2"/>
    </font>
    <font>
      <sz val="13"/>
      <name val="Arial"/>
      <family val="2"/>
    </font>
    <font>
      <sz val="14"/>
      <color indexed="10"/>
      <name val="Arial"/>
      <family val="2"/>
    </font>
    <font>
      <sz val="11"/>
      <color indexed="10"/>
      <name val="Arial"/>
      <family val="2"/>
    </font>
    <font>
      <b/>
      <i/>
      <sz val="10"/>
      <name val="Arial"/>
      <family val="2"/>
    </font>
    <font>
      <b/>
      <sz val="13"/>
      <name val="Arial"/>
      <family val="2"/>
    </font>
    <font>
      <b/>
      <sz val="8.6"/>
      <name val="Arial"/>
      <family val="2"/>
    </font>
    <font>
      <b/>
      <i/>
      <sz val="9"/>
      <name val="Arial"/>
      <family val="2"/>
    </font>
    <font>
      <u/>
      <sz val="10"/>
      <name val="Arial"/>
      <family val="2"/>
    </font>
    <font>
      <sz val="12"/>
      <name val="Times New Roman"/>
      <family val="1"/>
    </font>
    <font>
      <sz val="10"/>
      <name val="Arial"/>
      <family val="2"/>
    </font>
    <font>
      <sz val="13"/>
      <name val="Times New Roman"/>
      <family val="1"/>
    </font>
    <font>
      <sz val="9"/>
      <name val="Times New Roman"/>
      <family val="1"/>
    </font>
    <font>
      <b/>
      <sz val="9"/>
      <name val="Times New Roman"/>
      <family val="1"/>
    </font>
    <font>
      <b/>
      <i/>
      <vertAlign val="superscript"/>
      <sz val="8"/>
      <name val="Arial"/>
      <family val="2"/>
    </font>
    <font>
      <sz val="8"/>
      <name val="Times New Roman"/>
      <family val="1"/>
    </font>
    <font>
      <b/>
      <sz val="8"/>
      <name val="Times New Roman"/>
      <family val="1"/>
    </font>
    <font>
      <i/>
      <sz val="8"/>
      <name val="Times New Roman"/>
      <family val="1"/>
    </font>
    <font>
      <b/>
      <sz val="12"/>
      <name val="Times New Roman"/>
      <family val="1"/>
    </font>
    <font>
      <b/>
      <sz val="11"/>
      <name val="Times New Roman"/>
      <family val="1"/>
    </font>
    <font>
      <i/>
      <sz val="9"/>
      <name val="Times New Roman"/>
      <family val="1"/>
    </font>
    <font>
      <i/>
      <sz val="7"/>
      <name val="Times New Roman"/>
      <family val="1"/>
    </font>
    <font>
      <i/>
      <sz val="10"/>
      <name val="Times New Roman"/>
      <family val="1"/>
    </font>
    <font>
      <i/>
      <sz val="12"/>
      <name val="Times New Roman"/>
      <family val="1"/>
    </font>
    <font>
      <sz val="8"/>
      <color rgb="FFFF0000"/>
      <name val="Arial"/>
      <family val="2"/>
    </font>
    <font>
      <sz val="10"/>
      <name val="Times New Roman"/>
      <family val="1"/>
    </font>
    <font>
      <b/>
      <sz val="13"/>
      <name val="Times New Roman"/>
      <family val="1"/>
    </font>
    <font>
      <b/>
      <sz val="8"/>
      <color rgb="FFFF0000"/>
      <name val="Arial"/>
      <family val="2"/>
    </font>
    <font>
      <b/>
      <sz val="12"/>
      <color rgb="FFFF0000"/>
      <name val="Arial"/>
      <family val="2"/>
    </font>
    <font>
      <sz val="12"/>
      <color rgb="FFFF0000"/>
      <name val="Arial"/>
      <family val="2"/>
    </font>
    <font>
      <b/>
      <sz val="9"/>
      <color rgb="FFFF0000"/>
      <name val="Arial"/>
      <family val="2"/>
    </font>
    <font>
      <i/>
      <sz val="7"/>
      <name val="Arial"/>
      <family val="2"/>
    </font>
    <font>
      <sz val="14"/>
      <name val="Times New Roman"/>
      <family val="1"/>
    </font>
    <font>
      <u/>
      <sz val="10"/>
      <color theme="10"/>
      <name val="Arial"/>
      <family val="2"/>
    </font>
    <font>
      <b/>
      <i/>
      <sz val="10"/>
      <name val="Times New Roman"/>
      <family val="1"/>
    </font>
    <font>
      <b/>
      <i/>
      <sz val="9"/>
      <name val="Times New Roman"/>
      <family val="1"/>
    </font>
    <font>
      <b/>
      <i/>
      <sz val="14"/>
      <name val="Times New Roman"/>
      <family val="1"/>
    </font>
    <font>
      <i/>
      <sz val="14"/>
      <name val="Times New Roman"/>
      <family val="1"/>
    </font>
    <font>
      <sz val="8.6"/>
      <name val="Arial"/>
      <family val="2"/>
    </font>
    <font>
      <b/>
      <vertAlign val="superscript"/>
      <sz val="8"/>
      <name val="Arial"/>
      <family val="2"/>
    </font>
    <font>
      <i/>
      <sz val="12"/>
      <name val="Arial"/>
      <family val="2"/>
    </font>
    <font>
      <b/>
      <u/>
      <sz val="13"/>
      <name val="Times New Roman"/>
      <family val="1"/>
    </font>
    <font>
      <vertAlign val="superscript"/>
      <sz val="9"/>
      <name val="Times New Roman"/>
      <family val="1"/>
    </font>
    <font>
      <sz val="12"/>
      <color rgb="FFFF0000"/>
      <name val="Times New Roman"/>
      <family val="1"/>
    </font>
    <font>
      <sz val="7"/>
      <color rgb="FFFF0000"/>
      <name val="Arial"/>
      <family val="2"/>
    </font>
    <font>
      <sz val="9"/>
      <color rgb="FFFF0000"/>
      <name val="Arial"/>
      <family val="2"/>
    </font>
    <font>
      <b/>
      <i/>
      <sz val="7"/>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7" tint="0.79998168889431442"/>
        <bgColor indexed="64"/>
      </patternFill>
    </fill>
    <fill>
      <patternFill patternType="lightVertical">
        <fgColor indexed="9"/>
        <bgColor indexed="9"/>
      </patternFill>
    </fill>
    <fill>
      <patternFill patternType="solid">
        <fgColor indexed="9"/>
        <bgColor indexed="9"/>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bgColor indexed="64"/>
      </patternFill>
    </fill>
  </fills>
  <borders count="3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indexed="64"/>
      </bottom>
      <diagonal/>
    </border>
    <border>
      <left style="thin">
        <color indexed="64"/>
      </left>
      <right style="thin">
        <color indexed="64"/>
      </right>
      <top/>
      <bottom style="thin">
        <color theme="2" tint="-0.24994659260841701"/>
      </bottom>
      <diagonal/>
    </border>
    <border>
      <left/>
      <right style="thin">
        <color indexed="64"/>
      </right>
      <top/>
      <bottom style="thin">
        <color theme="2" tint="-0.24994659260841701"/>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14">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36" fillId="0" borderId="0"/>
    <xf numFmtId="0" fontId="37" fillId="0" borderId="0"/>
    <xf numFmtId="0" fontId="5" fillId="0" borderId="0"/>
    <xf numFmtId="164" fontId="6" fillId="0" borderId="0" applyFont="0" applyFill="0" applyBorder="0" applyAlignment="0" applyProtection="0"/>
    <xf numFmtId="0" fontId="60" fillId="0" borderId="0" applyNumberFormat="0" applyFill="0" applyBorder="0" applyAlignment="0" applyProtection="0"/>
    <xf numFmtId="0" fontId="4" fillId="0" borderId="0"/>
    <xf numFmtId="0" fontId="6" fillId="0" borderId="0"/>
    <xf numFmtId="0" fontId="3" fillId="0" borderId="0"/>
    <xf numFmtId="0" fontId="2" fillId="0" borderId="0"/>
    <xf numFmtId="0" fontId="1" fillId="0" borderId="0"/>
  </cellStyleXfs>
  <cellXfs count="1340">
    <xf numFmtId="0" fontId="0" fillId="0" borderId="0" xfId="0"/>
    <xf numFmtId="0" fontId="9" fillId="2" borderId="0" xfId="0" applyFont="1" applyFill="1" applyAlignment="1">
      <alignment horizontal="center" vertical="center"/>
    </xf>
    <xf numFmtId="0" fontId="12" fillId="2" borderId="0" xfId="0" applyFont="1" applyFill="1"/>
    <xf numFmtId="0" fontId="18" fillId="2" borderId="0" xfId="0" applyFont="1" applyFill="1" applyAlignment="1">
      <alignment horizontal="center" wrapText="1"/>
    </xf>
    <xf numFmtId="0" fontId="19" fillId="2" borderId="0" xfId="0" applyFont="1" applyFill="1" applyAlignment="1">
      <alignment horizontal="center" vertical="center" wrapText="1"/>
    </xf>
    <xf numFmtId="0" fontId="18" fillId="2" borderId="0" xfId="0" applyFont="1" applyFill="1" applyAlignment="1">
      <alignment vertical="center"/>
    </xf>
    <xf numFmtId="0" fontId="16" fillId="2" borderId="0" xfId="0" applyFont="1" applyFill="1" applyAlignment="1">
      <alignment horizontal="center"/>
    </xf>
    <xf numFmtId="0" fontId="8" fillId="2" borderId="0" xfId="0" applyFont="1" applyFill="1" applyAlignment="1">
      <alignment horizontal="center"/>
    </xf>
    <xf numFmtId="0" fontId="16" fillId="2" borderId="0" xfId="0" applyFont="1" applyFill="1"/>
    <xf numFmtId="0" fontId="10" fillId="2" borderId="0" xfId="0" applyFont="1" applyFill="1" applyAlignment="1">
      <alignment horizontal="center"/>
    </xf>
    <xf numFmtId="0" fontId="12" fillId="2" borderId="0" xfId="0" applyFont="1" applyFill="1" applyAlignment="1">
      <alignment wrapText="1"/>
    </xf>
    <xf numFmtId="0" fontId="6" fillId="0" borderId="0" xfId="0" applyFont="1"/>
    <xf numFmtId="0" fontId="16" fillId="0" borderId="0" xfId="0" applyFont="1" applyAlignment="1">
      <alignment horizontal="center"/>
    </xf>
    <xf numFmtId="0" fontId="16" fillId="0" borderId="0" xfId="0" applyFont="1"/>
    <xf numFmtId="0" fontId="12" fillId="2" borderId="0" xfId="0" applyFont="1" applyFill="1" applyAlignment="1">
      <alignment horizontal="left"/>
    </xf>
    <xf numFmtId="0" fontId="19" fillId="2" borderId="4" xfId="0" applyFont="1" applyFill="1" applyBorder="1" applyAlignment="1">
      <alignment horizontal="center" vertical="center"/>
    </xf>
    <xf numFmtId="0" fontId="9" fillId="2" borderId="0" xfId="0" applyFont="1" applyFill="1"/>
    <xf numFmtId="0" fontId="12" fillId="2" borderId="0" xfId="0" applyFont="1" applyFill="1" applyAlignment="1">
      <alignment vertical="center"/>
    </xf>
    <xf numFmtId="0" fontId="13" fillId="2" borderId="0" xfId="0" applyFont="1" applyFill="1" applyAlignment="1">
      <alignment vertical="center"/>
    </xf>
    <xf numFmtId="0" fontId="8" fillId="2" borderId="0" xfId="0" applyFont="1" applyFill="1"/>
    <xf numFmtId="0" fontId="13" fillId="2" borderId="0" xfId="0" applyFont="1" applyFill="1" applyAlignment="1">
      <alignment horizontal="center"/>
    </xf>
    <xf numFmtId="0" fontId="14" fillId="2" borderId="0" xfId="0" applyFont="1" applyFill="1" applyAlignment="1">
      <alignment horizontal="center"/>
    </xf>
    <xf numFmtId="0" fontId="16" fillId="2" borderId="0" xfId="0" applyFont="1" applyFill="1" applyAlignment="1">
      <alignment horizontal="center" textRotation="90" wrapText="1"/>
    </xf>
    <xf numFmtId="0" fontId="11" fillId="2" borderId="0" xfId="0" applyFont="1" applyFill="1" applyAlignment="1">
      <alignment horizontal="center" vertical="center"/>
    </xf>
    <xf numFmtId="0" fontId="18" fillId="2" borderId="0" xfId="0" applyFont="1" applyFill="1"/>
    <xf numFmtId="0" fontId="6" fillId="2" borderId="0" xfId="0" applyFont="1" applyFill="1"/>
    <xf numFmtId="0" fontId="14" fillId="2" borderId="0" xfId="0" applyFont="1" applyFill="1" applyAlignment="1">
      <alignment horizontal="center" vertical="center"/>
    </xf>
    <xf numFmtId="0" fontId="23" fillId="2" borderId="0" xfId="0" applyFont="1" applyFill="1" applyAlignment="1">
      <alignment vertical="center" wrapText="1"/>
    </xf>
    <xf numFmtId="0" fontId="29" fillId="2" borderId="0" xfId="0" applyFont="1" applyFill="1"/>
    <xf numFmtId="0" fontId="8" fillId="2" borderId="0" xfId="0" applyFont="1" applyFill="1" applyAlignment="1">
      <alignment horizontal="center" vertical="center"/>
    </xf>
    <xf numFmtId="0" fontId="19" fillId="2" borderId="0" xfId="0" applyFont="1" applyFill="1" applyAlignment="1">
      <alignment horizontal="center" vertical="center"/>
    </xf>
    <xf numFmtId="0" fontId="15" fillId="2" borderId="0" xfId="0" applyFont="1" applyFill="1" applyAlignment="1">
      <alignment horizontal="center" vertical="center"/>
    </xf>
    <xf numFmtId="0" fontId="30" fillId="2" borderId="0" xfId="0" applyFont="1" applyFill="1" applyAlignment="1">
      <alignment vertical="center"/>
    </xf>
    <xf numFmtId="0" fontId="27" fillId="2" borderId="0" xfId="0" applyFont="1" applyFill="1"/>
    <xf numFmtId="0" fontId="12" fillId="2" borderId="0" xfId="3" applyFont="1" applyFill="1"/>
    <xf numFmtId="0" fontId="9" fillId="2" borderId="0" xfId="3" applyFont="1" applyFill="1" applyAlignment="1">
      <alignment horizontal="center" vertical="center"/>
    </xf>
    <xf numFmtId="0" fontId="9" fillId="2" borderId="0" xfId="3" applyFont="1" applyFill="1"/>
    <xf numFmtId="0" fontId="18" fillId="2" borderId="0" xfId="3" applyFont="1" applyFill="1" applyAlignment="1">
      <alignment horizontal="center" wrapText="1"/>
    </xf>
    <xf numFmtId="0" fontId="19" fillId="2" borderId="0" xfId="3" applyFont="1" applyFill="1" applyAlignment="1">
      <alignment horizontal="center" vertical="center" wrapText="1"/>
    </xf>
    <xf numFmtId="0" fontId="12" fillId="2" borderId="0" xfId="3" applyFont="1" applyFill="1" applyAlignment="1">
      <alignment vertical="center"/>
    </xf>
    <xf numFmtId="0" fontId="13" fillId="2" borderId="0" xfId="3" applyFont="1" applyFill="1" applyAlignment="1">
      <alignment vertical="center"/>
    </xf>
    <xf numFmtId="0" fontId="16" fillId="2" borderId="0" xfId="3" applyFont="1" applyFill="1" applyAlignment="1">
      <alignment horizontal="center"/>
    </xf>
    <xf numFmtId="0" fontId="12" fillId="2" borderId="0" xfId="3" applyFont="1" applyFill="1" applyAlignment="1">
      <alignment wrapText="1"/>
    </xf>
    <xf numFmtId="0" fontId="9" fillId="0" borderId="0" xfId="0" applyFont="1" applyAlignment="1">
      <alignment horizontal="center" vertical="center"/>
    </xf>
    <xf numFmtId="0" fontId="11" fillId="0" borderId="0" xfId="0" applyFont="1" applyAlignment="1">
      <alignment horizontal="left"/>
    </xf>
    <xf numFmtId="0" fontId="9" fillId="0" borderId="0" xfId="0" applyFont="1"/>
    <xf numFmtId="0" fontId="14"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vertical="center"/>
    </xf>
    <xf numFmtId="0" fontId="16" fillId="0" borderId="0" xfId="0" applyFont="1" applyAlignment="1">
      <alignment horizontal="center" textRotation="90" wrapText="1"/>
    </xf>
    <xf numFmtId="0" fontId="19" fillId="0" borderId="0" xfId="0" applyFont="1" applyAlignment="1">
      <alignment horizontal="center" vertical="center"/>
    </xf>
    <xf numFmtId="0" fontId="18" fillId="0" borderId="0" xfId="0" applyFont="1"/>
    <xf numFmtId="0" fontId="13" fillId="0" borderId="0" xfId="0" applyFont="1" applyAlignment="1">
      <alignment horizontal="center" vertical="center"/>
    </xf>
    <xf numFmtId="0" fontId="16"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xf>
    <xf numFmtId="0" fontId="10" fillId="0" borderId="0" xfId="0" applyFont="1"/>
    <xf numFmtId="0" fontId="12" fillId="0" borderId="0" xfId="0" applyFont="1"/>
    <xf numFmtId="0" fontId="8" fillId="0" borderId="0" xfId="0" applyFont="1"/>
    <xf numFmtId="0" fontId="10" fillId="0" borderId="0" xfId="0" applyFont="1" applyAlignment="1">
      <alignment horizontal="center" vertical="center"/>
    </xf>
    <xf numFmtId="0" fontId="10" fillId="0" borderId="0" xfId="0" applyFont="1" applyAlignment="1">
      <alignment horizont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vertical="center" wrapText="1"/>
    </xf>
    <xf numFmtId="0" fontId="27" fillId="2" borderId="0" xfId="0" applyFont="1" applyFill="1" applyAlignment="1">
      <alignment vertical="center"/>
    </xf>
    <xf numFmtId="0" fontId="11" fillId="0" borderId="0" xfId="0" applyFont="1"/>
    <xf numFmtId="0" fontId="15" fillId="2" borderId="0" xfId="0" applyFont="1" applyFill="1" applyAlignment="1">
      <alignment horizontal="center"/>
    </xf>
    <xf numFmtId="0" fontId="27" fillId="0" borderId="0" xfId="0" applyFont="1"/>
    <xf numFmtId="0" fontId="15" fillId="0" borderId="0" xfId="0" applyFont="1" applyAlignment="1">
      <alignment horizontal="center" vertical="center" wrapText="1"/>
    </xf>
    <xf numFmtId="0" fontId="36" fillId="0" borderId="0" xfId="4"/>
    <xf numFmtId="0" fontId="39" fillId="0" borderId="0" xfId="6" applyFont="1"/>
    <xf numFmtId="0" fontId="40" fillId="0" borderId="0" xfId="6" applyFont="1" applyAlignment="1">
      <alignment horizontal="center" vertical="center" wrapText="1"/>
    </xf>
    <xf numFmtId="0" fontId="42" fillId="0" borderId="0" xfId="6" applyFont="1"/>
    <xf numFmtId="0" fontId="23" fillId="0" borderId="0" xfId="0" applyFont="1"/>
    <xf numFmtId="0" fontId="23" fillId="0" borderId="0" xfId="0" applyFont="1" applyAlignment="1">
      <alignment wrapText="1"/>
    </xf>
    <xf numFmtId="3" fontId="18" fillId="2" borderId="11" xfId="0" applyNumberFormat="1" applyFont="1" applyFill="1" applyBorder="1" applyAlignment="1" applyProtection="1">
      <alignment horizontal="center" vertical="center"/>
      <protection locked="0"/>
    </xf>
    <xf numFmtId="3" fontId="18" fillId="2" borderId="12" xfId="0" applyNumberFormat="1" applyFont="1" applyFill="1" applyBorder="1" applyAlignment="1" applyProtection="1">
      <alignment horizontal="center" vertical="center"/>
      <protection locked="0"/>
    </xf>
    <xf numFmtId="3" fontId="18" fillId="2" borderId="9" xfId="0" applyNumberFormat="1" applyFont="1" applyFill="1" applyBorder="1" applyAlignment="1" applyProtection="1">
      <alignment horizontal="center" vertical="center"/>
      <protection locked="0"/>
    </xf>
    <xf numFmtId="0" fontId="54" fillId="2" borderId="0" xfId="0" applyFont="1" applyFill="1"/>
    <xf numFmtId="0" fontId="51" fillId="2" borderId="0" xfId="0" applyFont="1" applyFill="1"/>
    <xf numFmtId="0" fontId="55" fillId="2" borderId="0" xfId="0" applyFont="1" applyFill="1"/>
    <xf numFmtId="0" fontId="56" fillId="2" borderId="0" xfId="0" applyFont="1" applyFill="1"/>
    <xf numFmtId="0" fontId="54" fillId="2" borderId="0" xfId="0" applyFont="1" applyFill="1" applyAlignment="1">
      <alignment horizontal="center"/>
    </xf>
    <xf numFmtId="0" fontId="56" fillId="2" borderId="0" xfId="0" applyFont="1" applyFill="1" applyAlignment="1">
      <alignment wrapText="1"/>
    </xf>
    <xf numFmtId="0" fontId="55" fillId="0" borderId="0" xfId="0" applyFont="1"/>
    <xf numFmtId="0" fontId="54" fillId="0" borderId="0" xfId="0" applyFont="1"/>
    <xf numFmtId="0" fontId="10" fillId="0" borderId="0" xfId="0" applyFont="1" applyAlignment="1">
      <alignment vertical="center"/>
    </xf>
    <xf numFmtId="0" fontId="54" fillId="0" borderId="0" xfId="0" applyFont="1" applyAlignment="1">
      <alignment vertical="center"/>
    </xf>
    <xf numFmtId="1" fontId="8" fillId="2" borderId="0" xfId="0" applyNumberFormat="1" applyFont="1" applyFill="1"/>
    <xf numFmtId="0" fontId="14" fillId="2" borderId="0" xfId="0" applyFont="1" applyFill="1"/>
    <xf numFmtId="0" fontId="25" fillId="0" borderId="0" xfId="0" applyFont="1"/>
    <xf numFmtId="0" fontId="14" fillId="0" borderId="0" xfId="0" applyFont="1"/>
    <xf numFmtId="0" fontId="54" fillId="2" borderId="0" xfId="0" applyFont="1" applyFill="1" applyAlignment="1">
      <alignment horizontal="center" vertical="center"/>
    </xf>
    <xf numFmtId="0" fontId="9" fillId="2" borderId="0" xfId="0" applyFont="1" applyFill="1" applyAlignment="1" applyProtection="1">
      <alignment horizontal="center" vertical="center"/>
      <protection locked="0"/>
    </xf>
    <xf numFmtId="0" fontId="12" fillId="2" borderId="0" xfId="0" applyFont="1" applyFill="1" applyProtection="1">
      <protection locked="0"/>
    </xf>
    <xf numFmtId="0" fontId="14" fillId="2" borderId="0" xfId="0" applyFont="1" applyFill="1" applyAlignment="1" applyProtection="1">
      <alignment horizontal="center"/>
      <protection locked="0"/>
    </xf>
    <xf numFmtId="0" fontId="38" fillId="0" borderId="0" xfId="0" applyFont="1"/>
    <xf numFmtId="0" fontId="6" fillId="0" borderId="0" xfId="0" applyFont="1" applyProtection="1">
      <protection locked="0"/>
    </xf>
    <xf numFmtId="0" fontId="38" fillId="0" borderId="0" xfId="0" applyFont="1" applyProtection="1">
      <protection locked="0"/>
    </xf>
    <xf numFmtId="0" fontId="38" fillId="0" borderId="0" xfId="0" applyFont="1" applyAlignment="1" applyProtection="1">
      <alignment horizontal="center"/>
      <protection locked="0"/>
    </xf>
    <xf numFmtId="0" fontId="53"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6" fillId="0" borderId="0" xfId="0" applyFont="1" applyAlignment="1" applyProtection="1">
      <alignment horizontal="center"/>
      <protection locked="0"/>
    </xf>
    <xf numFmtId="0" fontId="15" fillId="0" borderId="8" xfId="0" applyFont="1" applyBorder="1" applyAlignment="1">
      <alignment horizontal="center" vertical="center"/>
    </xf>
    <xf numFmtId="0" fontId="38" fillId="0" borderId="0" xfId="0" applyFont="1" applyAlignment="1">
      <alignment horizontal="center"/>
    </xf>
    <xf numFmtId="0" fontId="7" fillId="2" borderId="0" xfId="4" applyFont="1" applyFill="1" applyAlignment="1">
      <alignment horizontal="center"/>
    </xf>
    <xf numFmtId="0" fontId="18" fillId="0" borderId="8" xfId="0" applyFont="1" applyBorder="1" applyAlignment="1">
      <alignment horizontal="center" textRotation="90"/>
    </xf>
    <xf numFmtId="0" fontId="11" fillId="2" borderId="8" xfId="4" applyFont="1" applyFill="1" applyBorder="1" applyAlignment="1">
      <alignment horizontal="center" vertical="center"/>
    </xf>
    <xf numFmtId="0" fontId="18" fillId="2" borderId="17" xfId="4" applyFont="1" applyFill="1" applyBorder="1" applyAlignment="1">
      <alignment horizontal="center" vertical="center" wrapText="1"/>
    </xf>
    <xf numFmtId="0" fontId="18" fillId="2" borderId="17" xfId="4" applyFont="1" applyFill="1" applyBorder="1" applyAlignment="1">
      <alignment horizontal="left" vertical="center" wrapText="1"/>
    </xf>
    <xf numFmtId="0" fontId="54" fillId="0" borderId="0" xfId="0" applyFont="1" applyAlignment="1">
      <alignment horizontal="center" vertical="center"/>
    </xf>
    <xf numFmtId="0" fontId="18" fillId="2" borderId="11" xfId="4" applyFont="1" applyFill="1" applyBorder="1" applyAlignment="1">
      <alignment horizontal="center" vertical="center"/>
    </xf>
    <xf numFmtId="0" fontId="18" fillId="2" borderId="11" xfId="4" applyFont="1" applyFill="1" applyBorder="1" applyAlignment="1">
      <alignment vertical="center" wrapText="1"/>
    </xf>
    <xf numFmtId="0" fontId="18" fillId="2" borderId="7" xfId="4" applyFont="1" applyFill="1" applyBorder="1" applyAlignment="1">
      <alignment horizontal="center" vertical="center"/>
    </xf>
    <xf numFmtId="0" fontId="39" fillId="2" borderId="0" xfId="4" applyFont="1" applyFill="1" applyAlignment="1">
      <alignment horizontal="left"/>
    </xf>
    <xf numFmtId="0" fontId="39" fillId="2" borderId="0" xfId="4" applyFont="1" applyFill="1"/>
    <xf numFmtId="0" fontId="16" fillId="0" borderId="8" xfId="4" applyFont="1" applyBorder="1" applyAlignment="1">
      <alignment horizontal="center" vertical="center" textRotation="90" wrapText="1"/>
    </xf>
    <xf numFmtId="0" fontId="10" fillId="2" borderId="8" xfId="4" applyFont="1" applyFill="1" applyBorder="1" applyAlignment="1">
      <alignment horizontal="center" vertical="center" wrapText="1"/>
    </xf>
    <xf numFmtId="0" fontId="10" fillId="2" borderId="8" xfId="4" applyFont="1" applyFill="1" applyBorder="1" applyAlignment="1">
      <alignment horizontal="left" vertical="center" wrapText="1"/>
    </xf>
    <xf numFmtId="0" fontId="16" fillId="2" borderId="10" xfId="4" applyFont="1" applyFill="1" applyBorder="1" applyAlignment="1">
      <alignment horizontal="center" vertical="center" wrapText="1"/>
    </xf>
    <xf numFmtId="0" fontId="16" fillId="2" borderId="10" xfId="4" applyFont="1" applyFill="1" applyBorder="1" applyAlignment="1">
      <alignment horizontal="left" vertical="center" wrapText="1"/>
    </xf>
    <xf numFmtId="0" fontId="16" fillId="2" borderId="7" xfId="4" applyFont="1" applyFill="1" applyBorder="1" applyAlignment="1">
      <alignment horizontal="center" vertical="center" wrapText="1"/>
    </xf>
    <xf numFmtId="0" fontId="16" fillId="2" borderId="7" xfId="4" applyFont="1" applyFill="1" applyBorder="1" applyAlignment="1">
      <alignment horizontal="left" vertical="center" wrapText="1"/>
    </xf>
    <xf numFmtId="0" fontId="10" fillId="2" borderId="8" xfId="4" applyFont="1" applyFill="1" applyBorder="1" applyAlignment="1">
      <alignment horizontal="center" vertical="center"/>
    </xf>
    <xf numFmtId="0" fontId="10" fillId="2" borderId="8" xfId="4" applyFont="1" applyFill="1" applyBorder="1" applyAlignment="1">
      <alignment vertical="center" wrapText="1"/>
    </xf>
    <xf numFmtId="0" fontId="16" fillId="2" borderId="10" xfId="4" applyFont="1" applyFill="1" applyBorder="1" applyAlignment="1">
      <alignment horizontal="center" vertical="center"/>
    </xf>
    <xf numFmtId="0" fontId="16" fillId="2" borderId="11" xfId="4" applyFont="1" applyFill="1" applyBorder="1" applyAlignment="1">
      <alignment horizontal="center" vertical="center"/>
    </xf>
    <xf numFmtId="0" fontId="16" fillId="2" borderId="13" xfId="4" applyFont="1" applyFill="1" applyBorder="1" applyAlignment="1">
      <alignment horizontal="center" vertical="center"/>
    </xf>
    <xf numFmtId="0" fontId="16" fillId="2" borderId="7" xfId="4" applyFont="1" applyFill="1" applyBorder="1" applyAlignment="1">
      <alignment horizontal="center" vertical="center"/>
    </xf>
    <xf numFmtId="0" fontId="16" fillId="2" borderId="13" xfId="4" applyFont="1" applyFill="1" applyBorder="1" applyAlignment="1">
      <alignment horizontal="left" vertical="center" wrapText="1"/>
    </xf>
    <xf numFmtId="0" fontId="10" fillId="2" borderId="2" xfId="4" applyFont="1" applyFill="1" applyBorder="1" applyAlignment="1">
      <alignment horizontal="center" vertical="center"/>
    </xf>
    <xf numFmtId="0" fontId="10" fillId="2" borderId="2" xfId="4" applyFont="1" applyFill="1" applyBorder="1" applyAlignment="1">
      <alignment vertical="center"/>
    </xf>
    <xf numFmtId="0" fontId="39" fillId="0" borderId="0" xfId="4" applyFont="1"/>
    <xf numFmtId="0" fontId="9" fillId="2" borderId="0" xfId="0" applyFont="1" applyFill="1" applyAlignment="1">
      <alignment horizontal="centerContinuous"/>
    </xf>
    <xf numFmtId="0" fontId="35" fillId="2" borderId="0" xfId="0" applyFont="1" applyFill="1" applyAlignment="1">
      <alignment horizontal="centerContinuous"/>
    </xf>
    <xf numFmtId="0" fontId="18" fillId="2" borderId="5" xfId="0" applyFont="1" applyFill="1" applyBorder="1" applyAlignment="1">
      <alignment horizontal="center" textRotation="90" wrapText="1"/>
    </xf>
    <xf numFmtId="0" fontId="18" fillId="2" borderId="9" xfId="0" applyFont="1" applyFill="1" applyBorder="1" applyAlignment="1">
      <alignment horizontal="center" textRotation="90" wrapText="1"/>
    </xf>
    <xf numFmtId="0" fontId="19" fillId="2" borderId="8" xfId="0" applyFont="1" applyFill="1" applyBorder="1" applyAlignment="1">
      <alignment horizontal="center" vertical="center"/>
    </xf>
    <xf numFmtId="0" fontId="18" fillId="2" borderId="5" xfId="0" applyFont="1" applyFill="1" applyBorder="1" applyAlignment="1">
      <alignment horizontal="center" vertical="center" wrapText="1"/>
    </xf>
    <xf numFmtId="3" fontId="15" fillId="2" borderId="17" xfId="0" applyNumberFormat="1"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1" xfId="0" applyFont="1" applyFill="1" applyBorder="1" applyAlignment="1">
      <alignment vertical="center" wrapText="1"/>
    </xf>
    <xf numFmtId="3" fontId="15" fillId="2" borderId="11" xfId="0" applyNumberFormat="1" applyFont="1" applyFill="1" applyBorder="1" applyAlignment="1">
      <alignment horizontal="center" vertical="center"/>
    </xf>
    <xf numFmtId="0" fontId="18" fillId="2" borderId="11" xfId="0" applyFont="1" applyFill="1" applyBorder="1" applyAlignment="1">
      <alignment horizontal="center" vertical="center"/>
    </xf>
    <xf numFmtId="3" fontId="15" fillId="2" borderId="12" xfId="0" applyNumberFormat="1" applyFont="1" applyFill="1" applyBorder="1" applyAlignment="1">
      <alignment horizontal="center" vertical="center"/>
    </xf>
    <xf numFmtId="0" fontId="15" fillId="2" borderId="5" xfId="0" applyFont="1" applyFill="1" applyBorder="1" applyAlignment="1">
      <alignment horizontal="center" vertical="center"/>
    </xf>
    <xf numFmtId="3" fontId="18" fillId="2" borderId="11" xfId="0" applyNumberFormat="1" applyFont="1" applyFill="1" applyBorder="1" applyAlignment="1">
      <alignment horizontal="center" vertical="center"/>
    </xf>
    <xf numFmtId="0" fontId="16" fillId="2" borderId="0" xfId="0" applyFont="1" applyFill="1" applyAlignment="1">
      <alignment horizontal="left"/>
    </xf>
    <xf numFmtId="0" fontId="16" fillId="2" borderId="3" xfId="0" applyFont="1" applyFill="1" applyBorder="1" applyAlignment="1">
      <alignment horizontal="center" textRotation="90" wrapText="1"/>
    </xf>
    <xf numFmtId="0" fontId="16" fillId="2" borderId="8" xfId="0" applyFont="1" applyFill="1" applyBorder="1" applyAlignment="1">
      <alignment horizontal="center" textRotation="90" wrapText="1"/>
    </xf>
    <xf numFmtId="0" fontId="16" fillId="2" borderId="5" xfId="0" applyFont="1" applyFill="1" applyBorder="1" applyAlignment="1">
      <alignment horizontal="center" textRotation="90" wrapText="1"/>
    </xf>
    <xf numFmtId="0" fontId="18" fillId="2" borderId="13" xfId="0" applyFont="1" applyFill="1" applyBorder="1" applyAlignment="1">
      <alignment vertical="center" wrapText="1"/>
    </xf>
    <xf numFmtId="0" fontId="16" fillId="0" borderId="0" xfId="0" applyFont="1" applyAlignment="1">
      <alignment horizontal="left"/>
    </xf>
    <xf numFmtId="0" fontId="9" fillId="0" borderId="0" xfId="0" applyFont="1" applyAlignment="1">
      <alignment horizontal="centerContinuous"/>
    </xf>
    <xf numFmtId="0" fontId="9" fillId="0" borderId="0" xfId="0" applyFont="1" applyAlignment="1">
      <alignment horizontal="left"/>
    </xf>
    <xf numFmtId="0" fontId="44" fillId="0" borderId="4" xfId="0" applyFont="1" applyBorder="1"/>
    <xf numFmtId="0" fontId="11" fillId="0" borderId="6" xfId="0" applyFont="1" applyBorder="1" applyAlignment="1">
      <alignment horizontal="right"/>
    </xf>
    <xf numFmtId="0" fontId="16" fillId="0" borderId="8" xfId="0" applyFont="1" applyBorder="1" applyAlignment="1">
      <alignment horizontal="center" textRotation="90" wrapText="1"/>
    </xf>
    <xf numFmtId="0" fontId="7" fillId="2" borderId="0" xfId="0" applyFont="1" applyFill="1" applyAlignment="1">
      <alignment horizontal="center" vertical="center"/>
    </xf>
    <xf numFmtId="0" fontId="16" fillId="2" borderId="4" xfId="0" applyFont="1" applyFill="1" applyBorder="1"/>
    <xf numFmtId="0" fontId="32" fillId="2" borderId="0" xfId="0" applyFont="1" applyFill="1" applyAlignment="1">
      <alignment horizontal="center"/>
    </xf>
    <xf numFmtId="0" fontId="28" fillId="2" borderId="0" xfId="0" applyFont="1" applyFill="1" applyAlignment="1">
      <alignment horizontal="center"/>
    </xf>
    <xf numFmtId="0" fontId="16" fillId="2" borderId="9" xfId="0" applyFont="1" applyFill="1" applyBorder="1" applyAlignment="1">
      <alignment horizontal="center" textRotation="90" wrapText="1"/>
    </xf>
    <xf numFmtId="0" fontId="16" fillId="2" borderId="7" xfId="0" applyFont="1" applyFill="1" applyBorder="1" applyAlignment="1">
      <alignment horizontal="center" textRotation="90" wrapText="1"/>
    </xf>
    <xf numFmtId="0" fontId="15" fillId="2" borderId="8" xfId="0" applyFont="1" applyFill="1" applyBorder="1" applyAlignment="1">
      <alignment horizontal="center" vertical="center"/>
    </xf>
    <xf numFmtId="0" fontId="15" fillId="2" borderId="8" xfId="0" applyFont="1" applyFill="1" applyBorder="1" applyAlignment="1">
      <alignment horizontal="left" vertical="center" wrapText="1"/>
    </xf>
    <xf numFmtId="0" fontId="18" fillId="2" borderId="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10" xfId="0" applyFont="1" applyFill="1" applyBorder="1" applyAlignment="1">
      <alignment horizontal="center" vertical="center"/>
    </xf>
    <xf numFmtId="0" fontId="18" fillId="2" borderId="10" xfId="0" applyFont="1" applyFill="1" applyBorder="1" applyAlignment="1">
      <alignment horizontal="left" vertical="center" wrapText="1"/>
    </xf>
    <xf numFmtId="0" fontId="18" fillId="2" borderId="12" xfId="0" applyFont="1" applyFill="1" applyBorder="1" applyAlignment="1">
      <alignment horizontal="center" vertical="center"/>
    </xf>
    <xf numFmtId="0" fontId="18" fillId="2" borderId="12" xfId="0" applyFont="1" applyFill="1" applyBorder="1" applyAlignment="1">
      <alignment horizontal="left" vertical="center" wrapText="1"/>
    </xf>
    <xf numFmtId="0" fontId="15" fillId="2" borderId="8" xfId="0" applyFont="1" applyFill="1" applyBorder="1" applyAlignment="1">
      <alignment vertical="center" wrapText="1"/>
    </xf>
    <xf numFmtId="0" fontId="18" fillId="2" borderId="12" xfId="0" applyFont="1" applyFill="1" applyBorder="1" applyAlignment="1">
      <alignment vertical="center" wrapText="1"/>
    </xf>
    <xf numFmtId="0" fontId="23" fillId="2" borderId="5" xfId="0" applyFont="1" applyFill="1" applyBorder="1" applyAlignment="1">
      <alignment horizontal="center" textRotation="90" wrapText="1"/>
    </xf>
    <xf numFmtId="0" fontId="23" fillId="2" borderId="1" xfId="0" applyFont="1" applyFill="1" applyBorder="1" applyAlignment="1">
      <alignment horizontal="center" textRotation="90" wrapText="1"/>
    </xf>
    <xf numFmtId="0" fontId="23" fillId="2" borderId="7" xfId="0" applyFont="1" applyFill="1" applyBorder="1" applyAlignment="1">
      <alignment horizontal="center" textRotation="90" wrapText="1"/>
    </xf>
    <xf numFmtId="0" fontId="11" fillId="2" borderId="8" xfId="0" applyFont="1" applyFill="1" applyBorder="1" applyAlignment="1">
      <alignment horizontal="center" vertical="center"/>
    </xf>
    <xf numFmtId="0" fontId="15" fillId="2" borderId="5" xfId="0" applyFont="1" applyFill="1" applyBorder="1" applyAlignment="1">
      <alignment vertical="center" wrapText="1"/>
    </xf>
    <xf numFmtId="0" fontId="18" fillId="2" borderId="5" xfId="0" applyFont="1" applyFill="1" applyBorder="1" applyAlignment="1">
      <alignment vertical="center" wrapText="1"/>
    </xf>
    <xf numFmtId="0" fontId="18" fillId="2" borderId="9" xfId="0" applyFont="1" applyFill="1" applyBorder="1" applyAlignment="1">
      <alignment horizontal="center" vertical="center"/>
    </xf>
    <xf numFmtId="0" fontId="18" fillId="2" borderId="9" xfId="0" applyFont="1" applyFill="1" applyBorder="1" applyAlignment="1">
      <alignment vertical="center" wrapText="1"/>
    </xf>
    <xf numFmtId="0" fontId="15" fillId="2" borderId="8" xfId="0" applyFont="1" applyFill="1" applyBorder="1" applyAlignment="1">
      <alignment vertical="center"/>
    </xf>
    <xf numFmtId="0" fontId="18" fillId="2" borderId="7" xfId="0" applyFont="1" applyFill="1" applyBorder="1" applyAlignment="1">
      <alignment vertical="center" wrapText="1"/>
    </xf>
    <xf numFmtId="0" fontId="18" fillId="2" borderId="13" xfId="0" applyFont="1" applyFill="1" applyBorder="1" applyAlignment="1">
      <alignment horizontal="center" vertical="center"/>
    </xf>
    <xf numFmtId="0" fontId="15" fillId="2" borderId="5" xfId="0" applyFont="1" applyFill="1" applyBorder="1" applyAlignment="1">
      <alignment vertical="center"/>
    </xf>
    <xf numFmtId="0" fontId="18" fillId="2" borderId="11" xfId="0" applyFont="1" applyFill="1" applyBorder="1" applyAlignment="1">
      <alignment vertical="center"/>
    </xf>
    <xf numFmtId="0" fontId="18" fillId="2" borderId="9" xfId="0" applyFont="1" applyFill="1" applyBorder="1" applyAlignment="1">
      <alignment horizontal="left" vertical="center"/>
    </xf>
    <xf numFmtId="0" fontId="10" fillId="2" borderId="0" xfId="0" applyFont="1" applyFill="1" applyAlignment="1">
      <alignment vertical="center"/>
    </xf>
    <xf numFmtId="0" fontId="29" fillId="2" borderId="0" xfId="0" applyFont="1" applyFill="1" applyProtection="1">
      <protection locked="0"/>
    </xf>
    <xf numFmtId="0" fontId="8" fillId="2" borderId="0" xfId="0" applyFont="1" applyFill="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18" fillId="2" borderId="0" xfId="0" applyFont="1" applyFill="1" applyAlignment="1" applyProtection="1">
      <alignment vertical="center"/>
      <protection locked="0"/>
    </xf>
    <xf numFmtId="0" fontId="30" fillId="2" borderId="0" xfId="0" applyFont="1" applyFill="1" applyAlignment="1" applyProtection="1">
      <alignment vertical="center"/>
      <protection locked="0"/>
    </xf>
    <xf numFmtId="0" fontId="13" fillId="2" borderId="0" xfId="0" applyFont="1" applyFill="1" applyAlignment="1" applyProtection="1">
      <alignment horizontal="center"/>
      <protection locked="0"/>
    </xf>
    <xf numFmtId="0" fontId="27" fillId="2" borderId="0" xfId="0" applyFont="1" applyFill="1" applyProtection="1">
      <protection locked="0"/>
    </xf>
    <xf numFmtId="0" fontId="27" fillId="2" borderId="0" xfId="0" applyFont="1" applyFill="1" applyAlignment="1">
      <alignment horizontal="center"/>
    </xf>
    <xf numFmtId="0" fontId="16" fillId="2" borderId="0" xfId="0" applyFont="1" applyFill="1" applyAlignment="1">
      <alignment vertical="center"/>
    </xf>
    <xf numFmtId="0" fontId="23" fillId="2" borderId="8" xfId="0" applyFont="1" applyFill="1" applyBorder="1" applyAlignment="1">
      <alignment horizontal="center" textRotation="90" wrapText="1"/>
    </xf>
    <xf numFmtId="0" fontId="11" fillId="2" borderId="9" xfId="0" applyFont="1" applyFill="1" applyBorder="1" applyAlignment="1">
      <alignment horizontal="center" vertical="center"/>
    </xf>
    <xf numFmtId="0" fontId="18" fillId="2" borderId="7" xfId="0" applyFont="1" applyFill="1" applyBorder="1" applyAlignment="1">
      <alignment vertical="center"/>
    </xf>
    <xf numFmtId="1" fontId="10" fillId="2" borderId="0" xfId="0" applyNumberFormat="1" applyFont="1" applyFill="1"/>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24" fillId="2" borderId="0" xfId="0" applyFont="1" applyFill="1" applyAlignment="1">
      <alignment horizontal="center" vertical="center" wrapText="1"/>
    </xf>
    <xf numFmtId="0" fontId="7" fillId="2" borderId="0" xfId="0" applyFont="1" applyFill="1" applyAlignment="1">
      <alignment vertical="center"/>
    </xf>
    <xf numFmtId="0" fontId="24" fillId="2" borderId="0" xfId="0" applyFont="1" applyFill="1" applyAlignment="1">
      <alignment horizontal="center" vertical="center"/>
    </xf>
    <xf numFmtId="0" fontId="11" fillId="2" borderId="0" xfId="0" applyFont="1" applyFill="1" applyAlignment="1">
      <alignment horizontal="center"/>
    </xf>
    <xf numFmtId="0" fontId="15" fillId="2" borderId="8" xfId="0" applyFont="1" applyFill="1" applyBorder="1" applyAlignment="1">
      <alignment horizontal="left" vertical="center"/>
    </xf>
    <xf numFmtId="0" fontId="16" fillId="2" borderId="4" xfId="0" applyFont="1" applyFill="1" applyBorder="1" applyAlignment="1">
      <alignment horizontal="left"/>
    </xf>
    <xf numFmtId="0" fontId="13" fillId="2" borderId="4" xfId="0" applyFont="1" applyFill="1" applyBorder="1"/>
    <xf numFmtId="0" fontId="10" fillId="2" borderId="5" xfId="0" applyFont="1" applyFill="1" applyBorder="1" applyAlignment="1">
      <alignment vertical="center"/>
    </xf>
    <xf numFmtId="0" fontId="18" fillId="2" borderId="5" xfId="0" applyFont="1" applyFill="1" applyBorder="1" applyAlignment="1">
      <alignment vertical="center"/>
    </xf>
    <xf numFmtId="0" fontId="15" fillId="2" borderId="21" xfId="0" applyFont="1" applyFill="1" applyBorder="1" applyAlignment="1">
      <alignment horizontal="center" vertical="center"/>
    </xf>
    <xf numFmtId="0" fontId="15" fillId="2" borderId="21" xfId="0" applyFont="1" applyFill="1" applyBorder="1" applyAlignment="1">
      <alignment vertical="center"/>
    </xf>
    <xf numFmtId="0" fontId="18" fillId="2" borderId="10" xfId="0" applyFont="1" applyFill="1" applyBorder="1" applyAlignment="1">
      <alignment vertical="center" wrapText="1"/>
    </xf>
    <xf numFmtId="0" fontId="50" fillId="0" borderId="4" xfId="0" applyFont="1" applyBorder="1"/>
    <xf numFmtId="0" fontId="7"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166" fontId="13" fillId="0" borderId="0" xfId="0" applyNumberFormat="1" applyFont="1" applyAlignment="1">
      <alignment horizontal="center" vertical="center"/>
    </xf>
    <xf numFmtId="166" fontId="14" fillId="0" borderId="0" xfId="0" applyNumberFormat="1" applyFont="1" applyAlignment="1">
      <alignment horizontal="center" vertical="center"/>
    </xf>
    <xf numFmtId="165" fontId="6" fillId="2" borderId="0" xfId="0" applyNumberFormat="1" applyFont="1" applyFill="1" applyAlignment="1">
      <alignment horizontal="center" vertical="center"/>
    </xf>
    <xf numFmtId="0" fontId="56" fillId="0" borderId="0" xfId="0" applyFont="1"/>
    <xf numFmtId="0" fontId="16" fillId="2" borderId="5" xfId="0" applyFont="1" applyFill="1" applyBorder="1" applyAlignment="1">
      <alignment vertical="center" wrapText="1"/>
    </xf>
    <xf numFmtId="0" fontId="16" fillId="2" borderId="11" xfId="0" applyFont="1" applyFill="1" applyBorder="1" applyAlignment="1">
      <alignment vertical="center" wrapText="1"/>
    </xf>
    <xf numFmtId="0" fontId="16" fillId="2" borderId="12" xfId="0" applyFont="1" applyFill="1" applyBorder="1" applyAlignment="1">
      <alignment vertical="center" wrapText="1"/>
    </xf>
    <xf numFmtId="166" fontId="23" fillId="2" borderId="0" xfId="0" applyNumberFormat="1" applyFont="1" applyFill="1" applyAlignment="1">
      <alignment vertical="center" wrapText="1"/>
    </xf>
    <xf numFmtId="0" fontId="12" fillId="2" borderId="0" xfId="0" applyFont="1" applyFill="1" applyAlignment="1">
      <alignment horizontal="center"/>
    </xf>
    <xf numFmtId="0" fontId="50" fillId="2" borderId="4" xfId="3" applyFont="1" applyFill="1" applyBorder="1" applyAlignment="1">
      <alignment vertical="center"/>
    </xf>
    <xf numFmtId="0" fontId="11" fillId="2" borderId="4" xfId="3" applyFont="1" applyFill="1" applyBorder="1" applyAlignment="1">
      <alignment vertical="center"/>
    </xf>
    <xf numFmtId="3" fontId="15" fillId="2" borderId="10" xfId="0" applyNumberFormat="1" applyFont="1" applyFill="1" applyBorder="1" applyAlignment="1">
      <alignment horizontal="center" vertical="center"/>
    </xf>
    <xf numFmtId="3" fontId="15" fillId="0" borderId="11" xfId="0" applyNumberFormat="1" applyFont="1" applyBorder="1" applyAlignment="1">
      <alignment horizontal="center" vertical="center"/>
    </xf>
    <xf numFmtId="0" fontId="10"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5" xfId="0" applyFont="1" applyFill="1" applyBorder="1" applyAlignment="1">
      <alignmen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 xfId="0" applyFont="1" applyFill="1" applyBorder="1" applyAlignment="1">
      <alignment vertical="center" wrapText="1"/>
    </xf>
    <xf numFmtId="0" fontId="16" fillId="2" borderId="12"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1" xfId="0" applyFont="1" applyFill="1" applyBorder="1" applyAlignment="1">
      <alignment vertical="center"/>
    </xf>
    <xf numFmtId="0" fontId="16" fillId="2" borderId="13" xfId="0" applyFont="1" applyFill="1" applyBorder="1" applyAlignment="1">
      <alignment horizontal="center" vertical="center"/>
    </xf>
    <xf numFmtId="0" fontId="16" fillId="2" borderId="13" xfId="0" applyFont="1" applyFill="1" applyBorder="1" applyAlignment="1">
      <alignment vertical="center" wrapText="1"/>
    </xf>
    <xf numFmtId="0" fontId="16" fillId="2" borderId="9" xfId="0" applyFont="1" applyFill="1" applyBorder="1" applyAlignment="1">
      <alignment horizontal="center" vertical="center"/>
    </xf>
    <xf numFmtId="0" fontId="16" fillId="2" borderId="9" xfId="0" applyFont="1" applyFill="1" applyBorder="1" applyAlignment="1">
      <alignment vertical="center" wrapText="1"/>
    </xf>
    <xf numFmtId="0" fontId="10" fillId="2" borderId="8" xfId="0" applyFont="1" applyFill="1" applyBorder="1" applyAlignment="1">
      <alignment horizontal="center" vertical="center"/>
    </xf>
    <xf numFmtId="0" fontId="10" fillId="2" borderId="8" xfId="0" applyFont="1" applyFill="1" applyBorder="1" applyAlignment="1">
      <alignment vertical="center"/>
    </xf>
    <xf numFmtId="0" fontId="16" fillId="2" borderId="10" xfId="0" applyFont="1" applyFill="1" applyBorder="1" applyAlignment="1">
      <alignment vertical="center" wrapText="1"/>
    </xf>
    <xf numFmtId="0" fontId="16" fillId="2" borderId="9" xfId="0" applyFont="1" applyFill="1" applyBorder="1" applyAlignment="1">
      <alignment vertical="center"/>
    </xf>
    <xf numFmtId="0" fontId="10" fillId="2" borderId="0" xfId="0" applyFont="1" applyFill="1"/>
    <xf numFmtId="0" fontId="11" fillId="0" borderId="0" xfId="0" applyFont="1" applyAlignment="1">
      <alignment vertical="center"/>
    </xf>
    <xf numFmtId="0" fontId="25" fillId="0" borderId="8" xfId="0" applyFont="1" applyBorder="1" applyAlignment="1">
      <alignment vertical="center" wrapText="1"/>
    </xf>
    <xf numFmtId="0" fontId="23" fillId="0" borderId="10" xfId="0" applyFont="1" applyBorder="1" applyAlignment="1">
      <alignment horizontal="center"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3" xfId="0" applyFont="1" applyBorder="1" applyAlignment="1">
      <alignment vertical="center" wrapText="1"/>
    </xf>
    <xf numFmtId="0" fontId="25"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2" xfId="0" applyFont="1" applyBorder="1" applyAlignment="1">
      <alignment vertical="center" wrapText="1"/>
    </xf>
    <xf numFmtId="0" fontId="23" fillId="0" borderId="0" xfId="0" applyFont="1" applyAlignment="1">
      <alignment horizontal="center"/>
    </xf>
    <xf numFmtId="0" fontId="43" fillId="2" borderId="4" xfId="0" applyFont="1" applyFill="1" applyBorder="1"/>
    <xf numFmtId="0" fontId="44" fillId="2" borderId="4" xfId="0" applyFont="1" applyFill="1" applyBorder="1"/>
    <xf numFmtId="0" fontId="11" fillId="2" borderId="7" xfId="0" applyFont="1" applyFill="1" applyBorder="1" applyAlignment="1">
      <alignment horizontal="center" vertical="center" wrapText="1"/>
    </xf>
    <xf numFmtId="0" fontId="10" fillId="2" borderId="8" xfId="0" applyFont="1" applyFill="1" applyBorder="1" applyAlignment="1">
      <alignment vertical="center" wrapText="1"/>
    </xf>
    <xf numFmtId="0" fontId="16" fillId="2" borderId="7" xfId="0" applyFont="1" applyFill="1" applyBorder="1" applyAlignment="1">
      <alignment horizontal="center" vertical="center" wrapText="1"/>
    </xf>
    <xf numFmtId="0" fontId="10" fillId="2" borderId="5" xfId="0" applyFont="1" applyFill="1" applyBorder="1" applyAlignment="1">
      <alignment vertical="center" wrapText="1"/>
    </xf>
    <xf numFmtId="0" fontId="10" fillId="2" borderId="7" xfId="0" applyFont="1" applyFill="1" applyBorder="1" applyAlignment="1">
      <alignment horizontal="center" vertical="center"/>
    </xf>
    <xf numFmtId="0" fontId="10" fillId="2" borderId="7" xfId="0" applyFont="1" applyFill="1" applyBorder="1" applyAlignment="1">
      <alignment vertical="center" wrapText="1"/>
    </xf>
    <xf numFmtId="0" fontId="20" fillId="2" borderId="0" xfId="0" applyFont="1" applyFill="1"/>
    <xf numFmtId="0" fontId="25" fillId="0" borderId="8" xfId="0" applyFont="1" applyBorder="1" applyAlignment="1">
      <alignment horizontal="center" vertical="center" wrapText="1"/>
    </xf>
    <xf numFmtId="0" fontId="57" fillId="2" borderId="0" xfId="0" applyFont="1" applyFill="1" applyAlignment="1">
      <alignment horizontal="center" vertical="center"/>
    </xf>
    <xf numFmtId="0" fontId="16" fillId="2" borderId="0" xfId="0" applyFont="1" applyFill="1" applyAlignment="1">
      <alignment horizontal="center" vertical="center"/>
    </xf>
    <xf numFmtId="0" fontId="10" fillId="2" borderId="0" xfId="0" applyFont="1" applyFill="1" applyAlignment="1">
      <alignment horizontal="center" vertical="center"/>
    </xf>
    <xf numFmtId="0" fontId="54" fillId="8" borderId="0" xfId="0" applyFont="1" applyFill="1" applyAlignment="1">
      <alignment horizontal="center" vertical="center"/>
    </xf>
    <xf numFmtId="0" fontId="24" fillId="2" borderId="0" xfId="3" applyFont="1" applyFill="1" applyAlignment="1">
      <alignment vertical="center" wrapText="1"/>
    </xf>
    <xf numFmtId="0" fontId="16" fillId="2" borderId="0" xfId="3" applyFont="1" applyFill="1" applyAlignment="1">
      <alignment horizontal="center" vertical="center"/>
    </xf>
    <xf numFmtId="0" fontId="16" fillId="2" borderId="0" xfId="3" applyFont="1" applyFill="1"/>
    <xf numFmtId="0" fontId="16" fillId="2" borderId="0" xfId="3" applyFont="1" applyFill="1" applyAlignment="1">
      <alignment horizontal="center" wrapText="1"/>
    </xf>
    <xf numFmtId="0" fontId="11" fillId="2" borderId="0" xfId="3" applyFont="1" applyFill="1" applyAlignment="1">
      <alignment horizontal="center" vertical="center" wrapText="1"/>
    </xf>
    <xf numFmtId="0" fontId="42" fillId="2" borderId="0" xfId="0" applyFont="1" applyFill="1" applyAlignment="1">
      <alignment horizontal="center" vertical="center"/>
    </xf>
    <xf numFmtId="0" fontId="42" fillId="2" borderId="0" xfId="0" applyFont="1" applyFill="1"/>
    <xf numFmtId="0" fontId="42" fillId="2" borderId="0" xfId="0" applyFont="1" applyFill="1" applyAlignment="1">
      <alignment horizontal="center" wrapText="1"/>
    </xf>
    <xf numFmtId="0" fontId="44" fillId="2" borderId="0" xfId="0" applyFont="1" applyFill="1" applyAlignment="1">
      <alignment horizontal="center" vertical="center" wrapText="1"/>
    </xf>
    <xf numFmtId="0" fontId="42" fillId="2" borderId="0" xfId="0" applyFont="1" applyFill="1" applyAlignment="1">
      <alignment vertical="center"/>
    </xf>
    <xf numFmtId="0" fontId="42" fillId="2" borderId="0" xfId="0" applyFont="1" applyFill="1" applyAlignment="1">
      <alignment horizontal="center"/>
    </xf>
    <xf numFmtId="0" fontId="42" fillId="2" borderId="0" xfId="0" applyFont="1" applyFill="1" applyAlignment="1">
      <alignment wrapText="1"/>
    </xf>
    <xf numFmtId="0" fontId="43" fillId="2" borderId="0" xfId="0" applyFont="1" applyFill="1" applyAlignment="1">
      <alignment horizontal="center"/>
    </xf>
    <xf numFmtId="0" fontId="25" fillId="0" borderId="0" xfId="0" applyFont="1" applyAlignment="1">
      <alignment vertical="center"/>
    </xf>
    <xf numFmtId="0" fontId="51" fillId="2" borderId="0" xfId="0" applyFont="1" applyFill="1" applyAlignment="1">
      <alignment horizontal="center" vertical="center"/>
    </xf>
    <xf numFmtId="0" fontId="43" fillId="2" borderId="0" xfId="0" applyFont="1" applyFill="1" applyAlignment="1">
      <alignment horizontal="center" vertical="center"/>
    </xf>
    <xf numFmtId="0" fontId="16" fillId="2" borderId="0" xfId="0" applyFont="1" applyFill="1" applyAlignment="1">
      <alignment horizontal="center" vertical="center" wrapText="1"/>
    </xf>
    <xf numFmtId="0" fontId="42" fillId="2" borderId="0" xfId="0" applyFont="1" applyFill="1" applyAlignment="1">
      <alignment horizontal="center" vertical="center" wrapText="1"/>
    </xf>
    <xf numFmtId="0" fontId="19" fillId="8" borderId="8" xfId="0" applyFont="1" applyFill="1" applyBorder="1" applyAlignment="1">
      <alignment horizontal="center" vertical="center"/>
    </xf>
    <xf numFmtId="0" fontId="16" fillId="0" borderId="0" xfId="0" applyFont="1" applyAlignment="1">
      <alignment horizontal="center" vertical="center" textRotation="90" wrapText="1"/>
    </xf>
    <xf numFmtId="0" fontId="18"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27"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6" fillId="2" borderId="0" xfId="0" applyFont="1" applyFill="1" applyAlignment="1">
      <alignment horizontal="center" vertical="center" textRotation="90" wrapText="1"/>
    </xf>
    <xf numFmtId="0" fontId="21" fillId="0" borderId="0" xfId="0" applyFont="1" applyAlignment="1">
      <alignment horizontal="center" vertical="center"/>
    </xf>
    <xf numFmtId="0" fontId="55" fillId="2" borderId="0" xfId="0" applyFont="1" applyFill="1" applyAlignment="1">
      <alignment horizontal="center"/>
    </xf>
    <xf numFmtId="3" fontId="15" fillId="4" borderId="8" xfId="0" applyNumberFormat="1" applyFont="1" applyFill="1" applyBorder="1" applyAlignment="1">
      <alignment horizontal="center" vertical="center"/>
    </xf>
    <xf numFmtId="0" fontId="59" fillId="0" borderId="0" xfId="0" applyFont="1"/>
    <xf numFmtId="0" fontId="59" fillId="0" borderId="0" xfId="0" applyFont="1" applyAlignment="1">
      <alignment vertical="center"/>
    </xf>
    <xf numFmtId="0" fontId="59" fillId="0" borderId="0" xfId="0" applyFont="1" applyAlignment="1">
      <alignment horizontal="center"/>
    </xf>
    <xf numFmtId="0" fontId="59" fillId="0" borderId="0" xfId="0" applyFont="1" applyAlignment="1">
      <alignment wrapText="1"/>
    </xf>
    <xf numFmtId="0" fontId="14" fillId="2" borderId="0" xfId="0" applyFont="1" applyFill="1" applyAlignment="1">
      <alignment vertical="center"/>
    </xf>
    <xf numFmtId="0" fontId="14" fillId="0" borderId="8" xfId="0" applyFont="1" applyBorder="1" applyAlignment="1">
      <alignment horizontal="center" vertical="center"/>
    </xf>
    <xf numFmtId="0" fontId="11" fillId="2" borderId="0" xfId="0" applyFont="1" applyFill="1"/>
    <xf numFmtId="3" fontId="16" fillId="2" borderId="11" xfId="0" applyNumberFormat="1" applyFont="1" applyFill="1" applyBorder="1" applyAlignment="1" applyProtection="1">
      <alignment horizontal="center" vertical="center"/>
      <protection locked="0"/>
    </xf>
    <xf numFmtId="3" fontId="16" fillId="2" borderId="7" xfId="0" applyNumberFormat="1" applyFont="1" applyFill="1" applyBorder="1" applyAlignment="1" applyProtection="1">
      <alignment horizontal="center" vertical="center"/>
      <protection locked="0"/>
    </xf>
    <xf numFmtId="3" fontId="23" fillId="0" borderId="10" xfId="1" applyNumberFormat="1" applyFont="1" applyBorder="1" applyAlignment="1" applyProtection="1">
      <alignment horizontal="center" vertical="center"/>
      <protection locked="0"/>
    </xf>
    <xf numFmtId="3" fontId="23" fillId="3" borderId="10" xfId="0" applyNumberFormat="1" applyFont="1" applyFill="1" applyBorder="1" applyAlignment="1" applyProtection="1">
      <alignment horizontal="center" vertical="center"/>
      <protection locked="0"/>
    </xf>
    <xf numFmtId="3" fontId="23" fillId="3" borderId="11" xfId="0" applyNumberFormat="1" applyFont="1" applyFill="1" applyBorder="1" applyAlignment="1" applyProtection="1">
      <alignment horizontal="center" vertical="center"/>
      <protection locked="0"/>
    </xf>
    <xf numFmtId="3" fontId="23" fillId="0" borderId="12" xfId="1" applyNumberFormat="1" applyFont="1" applyBorder="1" applyAlignment="1" applyProtection="1">
      <alignment horizontal="center" vertical="center"/>
      <protection locked="0"/>
    </xf>
    <xf numFmtId="3" fontId="23" fillId="3" borderId="12" xfId="0" applyNumberFormat="1" applyFont="1" applyFill="1" applyBorder="1" applyAlignment="1" applyProtection="1">
      <alignment horizontal="center" vertical="center"/>
      <protection locked="0"/>
    </xf>
    <xf numFmtId="3" fontId="23" fillId="0" borderId="10" xfId="0" applyNumberFormat="1" applyFont="1" applyBorder="1" applyAlignment="1" applyProtection="1">
      <alignment horizontal="center" vertical="center"/>
      <protection locked="0"/>
    </xf>
    <xf numFmtId="3" fontId="23" fillId="0" borderId="10" xfId="1" applyNumberFormat="1" applyFont="1" applyFill="1" applyBorder="1" applyAlignment="1" applyProtection="1">
      <alignment horizontal="center" vertical="center"/>
      <protection locked="0"/>
    </xf>
    <xf numFmtId="3" fontId="16" fillId="2" borderId="10" xfId="0" applyNumberFormat="1" applyFont="1" applyFill="1" applyBorder="1" applyAlignment="1" applyProtection="1">
      <alignment horizontal="center" vertical="center"/>
      <protection locked="0"/>
    </xf>
    <xf numFmtId="3" fontId="16" fillId="3" borderId="10" xfId="0" applyNumberFormat="1" applyFont="1" applyFill="1" applyBorder="1" applyAlignment="1" applyProtection="1">
      <alignment horizontal="center" vertical="center"/>
      <protection locked="0"/>
    </xf>
    <xf numFmtId="3" fontId="16" fillId="3" borderId="11" xfId="0" applyNumberFormat="1" applyFont="1" applyFill="1" applyBorder="1" applyAlignment="1" applyProtection="1">
      <alignment horizontal="center" vertical="center"/>
      <protection locked="0"/>
    </xf>
    <xf numFmtId="3" fontId="16" fillId="2" borderId="9" xfId="0" applyNumberFormat="1" applyFont="1" applyFill="1" applyBorder="1" applyAlignment="1" applyProtection="1">
      <alignment horizontal="center" vertical="center"/>
      <protection locked="0"/>
    </xf>
    <xf numFmtId="3" fontId="16" fillId="7" borderId="11" xfId="0" applyNumberFormat="1" applyFont="1" applyFill="1" applyBorder="1" applyAlignment="1" applyProtection="1">
      <alignment horizontal="center" vertical="center"/>
      <protection locked="0"/>
    </xf>
    <xf numFmtId="3" fontId="16" fillId="2" borderId="12" xfId="0" applyNumberFormat="1" applyFont="1" applyFill="1" applyBorder="1" applyAlignment="1" applyProtection="1">
      <alignment horizontal="center" vertical="center"/>
      <protection locked="0"/>
    </xf>
    <xf numFmtId="3" fontId="16" fillId="2" borderId="13" xfId="0" applyNumberFormat="1" applyFont="1" applyFill="1" applyBorder="1" applyAlignment="1" applyProtection="1">
      <alignment horizontal="center" vertical="center"/>
      <protection locked="0"/>
    </xf>
    <xf numFmtId="3" fontId="16" fillId="2" borderId="5" xfId="0" applyNumberFormat="1" applyFont="1" applyFill="1" applyBorder="1" applyAlignment="1" applyProtection="1">
      <alignment horizontal="center" vertical="center"/>
      <protection locked="0"/>
    </xf>
    <xf numFmtId="3" fontId="16" fillId="3" borderId="12" xfId="0" applyNumberFormat="1" applyFont="1" applyFill="1" applyBorder="1" applyAlignment="1" applyProtection="1">
      <alignment horizontal="center" vertical="center"/>
      <protection locked="0"/>
    </xf>
    <xf numFmtId="3" fontId="10" fillId="4" borderId="8" xfId="0" applyNumberFormat="1" applyFont="1" applyFill="1" applyBorder="1" applyAlignment="1">
      <alignment horizontal="center" vertical="center"/>
    </xf>
    <xf numFmtId="3" fontId="10" fillId="2" borderId="10" xfId="0" applyNumberFormat="1" applyFont="1" applyFill="1" applyBorder="1" applyAlignment="1">
      <alignment horizontal="center" vertical="center"/>
    </xf>
    <xf numFmtId="3" fontId="10" fillId="2" borderId="12" xfId="0" applyNumberFormat="1" applyFont="1" applyFill="1" applyBorder="1" applyAlignment="1">
      <alignment horizontal="center" vertical="center"/>
    </xf>
    <xf numFmtId="3" fontId="10" fillId="4" borderId="11" xfId="0" applyNumberFormat="1" applyFont="1" applyFill="1" applyBorder="1" applyAlignment="1">
      <alignment horizontal="center" vertical="center"/>
    </xf>
    <xf numFmtId="3" fontId="10" fillId="3" borderId="8" xfId="0" applyNumberFormat="1" applyFont="1" applyFill="1" applyBorder="1" applyAlignment="1">
      <alignment horizontal="center" vertical="center"/>
    </xf>
    <xf numFmtId="3" fontId="10" fillId="0" borderId="10"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25" fillId="4" borderId="8" xfId="0" applyNumberFormat="1" applyFont="1" applyFill="1" applyBorder="1" applyAlignment="1">
      <alignment horizontal="center" vertical="center"/>
    </xf>
    <xf numFmtId="3" fontId="25" fillId="8" borderId="10" xfId="1" applyNumberFormat="1" applyFont="1" applyFill="1" applyBorder="1" applyAlignment="1" applyProtection="1">
      <alignment horizontal="center" vertical="center"/>
    </xf>
    <xf numFmtId="3" fontId="23" fillId="3" borderId="8" xfId="0" applyNumberFormat="1" applyFont="1" applyFill="1" applyBorder="1" applyAlignment="1">
      <alignment horizontal="center" vertical="center"/>
    </xf>
    <xf numFmtId="3" fontId="25" fillId="8" borderId="12" xfId="1" applyNumberFormat="1" applyFont="1" applyFill="1" applyBorder="1" applyAlignment="1" applyProtection="1">
      <alignment horizontal="center" vertical="center"/>
    </xf>
    <xf numFmtId="3" fontId="16" fillId="8" borderId="11" xfId="0" applyNumberFormat="1" applyFont="1" applyFill="1" applyBorder="1" applyAlignment="1" applyProtection="1">
      <alignment horizontal="center" vertical="center"/>
      <protection locked="0"/>
    </xf>
    <xf numFmtId="3" fontId="16" fillId="8" borderId="12" xfId="0" applyNumberFormat="1" applyFont="1" applyFill="1" applyBorder="1" applyAlignment="1" applyProtection="1">
      <alignment horizontal="center" vertical="center"/>
      <protection locked="0"/>
    </xf>
    <xf numFmtId="3" fontId="16" fillId="2" borderId="16" xfId="0" applyNumberFormat="1" applyFont="1" applyFill="1" applyBorder="1" applyAlignment="1" applyProtection="1">
      <alignment horizontal="center" vertical="center"/>
      <protection locked="0"/>
    </xf>
    <xf numFmtId="3" fontId="16" fillId="2" borderId="20" xfId="0" applyNumberFormat="1" applyFont="1" applyFill="1" applyBorder="1" applyAlignment="1" applyProtection="1">
      <alignment horizontal="center" vertical="center"/>
      <protection locked="0"/>
    </xf>
    <xf numFmtId="3" fontId="10" fillId="0" borderId="11" xfId="0" applyNumberFormat="1" applyFont="1" applyBorder="1" applyAlignment="1">
      <alignment horizontal="center" vertical="center"/>
    </xf>
    <xf numFmtId="3" fontId="18" fillId="3" borderId="8" xfId="0" applyNumberFormat="1" applyFont="1" applyFill="1" applyBorder="1" applyAlignment="1">
      <alignment horizontal="center" vertical="center"/>
    </xf>
    <xf numFmtId="3" fontId="18" fillId="3" borderId="10" xfId="0" applyNumberFormat="1" applyFont="1" applyFill="1" applyBorder="1" applyAlignment="1" applyProtection="1">
      <alignment horizontal="center" vertical="center"/>
      <protection locked="0"/>
    </xf>
    <xf numFmtId="3" fontId="18" fillId="3" borderId="11" xfId="0" applyNumberFormat="1" applyFont="1" applyFill="1" applyBorder="1" applyAlignment="1" applyProtection="1">
      <alignment horizontal="center" vertical="center"/>
      <protection locked="0"/>
    </xf>
    <xf numFmtId="3" fontId="18" fillId="3" borderId="12" xfId="0" applyNumberFormat="1" applyFont="1" applyFill="1" applyBorder="1" applyAlignment="1" applyProtection="1">
      <alignment horizontal="center" vertical="center"/>
      <protection locked="0"/>
    </xf>
    <xf numFmtId="3" fontId="16" fillId="0" borderId="12" xfId="0" applyNumberFormat="1" applyFont="1" applyBorder="1" applyAlignment="1" applyProtection="1">
      <alignment horizontal="center" vertical="center"/>
      <protection locked="0"/>
    </xf>
    <xf numFmtId="0" fontId="15" fillId="2" borderId="8" xfId="4" applyFont="1" applyFill="1" applyBorder="1" applyAlignment="1">
      <alignment horizontal="center" vertical="center" wrapText="1"/>
    </xf>
    <xf numFmtId="3" fontId="14" fillId="4" borderId="8" xfId="0" applyNumberFormat="1" applyFont="1" applyFill="1" applyBorder="1" applyAlignment="1">
      <alignment horizontal="center" vertical="center"/>
    </xf>
    <xf numFmtId="3" fontId="14" fillId="8" borderId="10" xfId="0" applyNumberFormat="1" applyFont="1" applyFill="1" applyBorder="1" applyAlignment="1">
      <alignment horizontal="center" vertical="center"/>
    </xf>
    <xf numFmtId="3" fontId="0" fillId="2" borderId="9" xfId="0" applyNumberFormat="1" applyFill="1" applyBorder="1" applyAlignment="1" applyProtection="1">
      <alignment horizontal="center" vertical="center"/>
      <protection locked="0"/>
    </xf>
    <xf numFmtId="3" fontId="14" fillId="8" borderId="11" xfId="0" applyNumberFormat="1" applyFont="1" applyFill="1" applyBorder="1" applyAlignment="1">
      <alignment horizontal="center" vertical="center"/>
    </xf>
    <xf numFmtId="3" fontId="14" fillId="8" borderId="12" xfId="0" applyNumberFormat="1" applyFont="1" applyFill="1" applyBorder="1" applyAlignment="1">
      <alignment horizontal="center" vertical="center"/>
    </xf>
    <xf numFmtId="3" fontId="14" fillId="4" borderId="11" xfId="0" applyNumberFormat="1" applyFont="1" applyFill="1" applyBorder="1" applyAlignment="1">
      <alignment horizontal="center" vertical="center"/>
    </xf>
    <xf numFmtId="3" fontId="14" fillId="8" borderId="17" xfId="0" applyNumberFormat="1" applyFont="1" applyFill="1" applyBorder="1" applyAlignment="1">
      <alignment horizontal="center" vertical="center"/>
    </xf>
    <xf numFmtId="3" fontId="14" fillId="2" borderId="11" xfId="0" applyNumberFormat="1" applyFont="1" applyFill="1" applyBorder="1" applyAlignment="1">
      <alignment horizontal="center" vertical="center"/>
    </xf>
    <xf numFmtId="3" fontId="14" fillId="2" borderId="12" xfId="0" applyNumberFormat="1" applyFont="1" applyFill="1" applyBorder="1" applyAlignment="1">
      <alignment horizontal="center" vertical="center"/>
    </xf>
    <xf numFmtId="0" fontId="9" fillId="0" borderId="0" xfId="0" applyFont="1" applyAlignment="1">
      <alignment horizontal="center"/>
    </xf>
    <xf numFmtId="0" fontId="18" fillId="0" borderId="0" xfId="0" applyFont="1" applyAlignment="1">
      <alignment horizontal="center"/>
    </xf>
    <xf numFmtId="0" fontId="0" fillId="0" borderId="0" xfId="0" applyAlignment="1">
      <alignment horizontal="center"/>
    </xf>
    <xf numFmtId="3" fontId="14" fillId="0" borderId="11" xfId="0" applyNumberFormat="1" applyFont="1" applyBorder="1" applyAlignment="1">
      <alignment horizontal="center" vertical="center"/>
    </xf>
    <xf numFmtId="3" fontId="14" fillId="7" borderId="8"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3" fontId="0" fillId="2" borderId="10" xfId="7" applyNumberFormat="1" applyFont="1" applyFill="1" applyBorder="1" applyAlignment="1" applyProtection="1">
      <alignment horizontal="center" vertical="center" wrapText="1"/>
      <protection locked="0"/>
    </xf>
    <xf numFmtId="3" fontId="14" fillId="2" borderId="10" xfId="0" applyNumberFormat="1" applyFont="1" applyFill="1" applyBorder="1" applyAlignment="1">
      <alignment horizontal="center" vertical="center" wrapText="1"/>
    </xf>
    <xf numFmtId="3" fontId="14" fillId="2" borderId="11" xfId="0" applyNumberFormat="1" applyFont="1" applyFill="1" applyBorder="1" applyAlignment="1">
      <alignment horizontal="center" vertical="center" wrapText="1"/>
    </xf>
    <xf numFmtId="3" fontId="14" fillId="2" borderId="12" xfId="0" applyNumberFormat="1" applyFont="1" applyFill="1" applyBorder="1" applyAlignment="1">
      <alignment horizontal="center" vertical="center" wrapText="1"/>
    </xf>
    <xf numFmtId="3" fontId="18" fillId="2" borderId="10" xfId="0" applyNumberFormat="1" applyFont="1" applyFill="1" applyBorder="1" applyAlignment="1" applyProtection="1">
      <alignment horizontal="center" vertical="center"/>
      <protection locked="0"/>
    </xf>
    <xf numFmtId="3" fontId="15" fillId="2" borderId="7" xfId="0" applyNumberFormat="1" applyFont="1" applyFill="1" applyBorder="1" applyAlignment="1">
      <alignment horizontal="center" vertical="center"/>
    </xf>
    <xf numFmtId="3" fontId="18" fillId="2" borderId="7" xfId="0" applyNumberFormat="1" applyFont="1" applyFill="1" applyBorder="1" applyAlignment="1" applyProtection="1">
      <alignment horizontal="center" vertical="center"/>
      <protection locked="0"/>
    </xf>
    <xf numFmtId="3" fontId="18" fillId="0" borderId="11" xfId="0" applyNumberFormat="1" applyFont="1" applyBorder="1" applyAlignment="1" applyProtection="1">
      <alignment horizontal="center" vertical="center"/>
      <protection locked="0"/>
    </xf>
    <xf numFmtId="3" fontId="15" fillId="0" borderId="10"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8" fillId="0" borderId="12" xfId="0" applyNumberFormat="1" applyFont="1" applyBorder="1" applyAlignment="1" applyProtection="1">
      <alignment horizontal="center" vertical="center"/>
      <protection locked="0"/>
    </xf>
    <xf numFmtId="3" fontId="15" fillId="0" borderId="8" xfId="0" applyNumberFormat="1" applyFont="1" applyBorder="1" applyAlignment="1">
      <alignment horizontal="center" vertical="center"/>
    </xf>
    <xf numFmtId="3" fontId="18" fillId="0" borderId="8" xfId="0" applyNumberFormat="1" applyFont="1" applyBorder="1" applyAlignment="1" applyProtection="1">
      <alignment horizontal="center" vertical="center"/>
      <protection locked="0"/>
    </xf>
    <xf numFmtId="3" fontId="18" fillId="3" borderId="8" xfId="0" applyNumberFormat="1" applyFont="1" applyFill="1" applyBorder="1" applyAlignment="1" applyProtection="1">
      <alignment horizontal="center" vertical="center"/>
      <protection locked="0"/>
    </xf>
    <xf numFmtId="3" fontId="18" fillId="2" borderId="20" xfId="0" applyNumberFormat="1" applyFont="1" applyFill="1" applyBorder="1" applyAlignment="1" applyProtection="1">
      <alignment horizontal="center" vertical="center"/>
      <protection locked="0"/>
    </xf>
    <xf numFmtId="3" fontId="18" fillId="2" borderId="24" xfId="0" applyNumberFormat="1" applyFont="1" applyFill="1" applyBorder="1" applyAlignment="1" applyProtection="1">
      <alignment horizontal="center" vertical="center"/>
      <protection locked="0"/>
    </xf>
    <xf numFmtId="3" fontId="18" fillId="0" borderId="10" xfId="0" applyNumberFormat="1" applyFont="1" applyBorder="1" applyAlignment="1" applyProtection="1">
      <alignment horizontal="center" vertical="center"/>
      <protection locked="0"/>
    </xf>
    <xf numFmtId="3" fontId="18" fillId="2" borderId="11" xfId="7" applyNumberFormat="1" applyFont="1" applyFill="1" applyBorder="1" applyAlignment="1" applyProtection="1">
      <alignment horizontal="center" vertical="center"/>
      <protection locked="0"/>
    </xf>
    <xf numFmtId="3" fontId="18" fillId="2" borderId="12" xfId="7" applyNumberFormat="1" applyFont="1" applyFill="1" applyBorder="1" applyAlignment="1" applyProtection="1">
      <alignment horizontal="center" vertical="center"/>
      <protection locked="0"/>
    </xf>
    <xf numFmtId="3" fontId="15" fillId="2" borderId="11" xfId="0" applyNumberFormat="1" applyFont="1" applyFill="1" applyBorder="1" applyAlignment="1" applyProtection="1">
      <alignment horizontal="center" vertical="center"/>
      <protection locked="0"/>
    </xf>
    <xf numFmtId="3" fontId="18" fillId="2" borderId="13" xfId="0" applyNumberFormat="1" applyFont="1" applyFill="1" applyBorder="1" applyAlignment="1" applyProtection="1">
      <alignment horizontal="center" vertical="center"/>
      <protection locked="0"/>
    </xf>
    <xf numFmtId="3" fontId="15" fillId="2" borderId="12" xfId="0" applyNumberFormat="1" applyFont="1" applyFill="1" applyBorder="1" applyAlignment="1" applyProtection="1">
      <alignment horizontal="center" vertical="center"/>
      <protection locked="0"/>
    </xf>
    <xf numFmtId="3" fontId="18" fillId="0" borderId="10" xfId="0" applyNumberFormat="1" applyFont="1" applyBorder="1" applyAlignment="1">
      <alignment horizontal="center" vertical="center"/>
    </xf>
    <xf numFmtId="3" fontId="10" fillId="4" borderId="8" xfId="4" applyNumberFormat="1" applyFont="1" applyFill="1" applyBorder="1" applyAlignment="1">
      <alignment horizontal="center" vertical="center" wrapText="1"/>
    </xf>
    <xf numFmtId="3" fontId="16" fillId="2" borderId="10" xfId="4" applyNumberFormat="1" applyFont="1" applyFill="1" applyBorder="1" applyAlignment="1">
      <alignment horizontal="center" vertical="center" wrapText="1"/>
    </xf>
    <xf numFmtId="3" fontId="16" fillId="2" borderId="10" xfId="4" applyNumberFormat="1" applyFont="1" applyFill="1" applyBorder="1" applyAlignment="1" applyProtection="1">
      <alignment horizontal="center" vertical="center" wrapText="1"/>
      <protection locked="0"/>
    </xf>
    <xf numFmtId="3" fontId="10" fillId="2" borderId="10" xfId="4" applyNumberFormat="1" applyFont="1" applyFill="1" applyBorder="1" applyAlignment="1" applyProtection="1">
      <alignment horizontal="center" vertical="center"/>
      <protection locked="0"/>
    </xf>
    <xf numFmtId="3" fontId="16" fillId="2" borderId="7" xfId="4" applyNumberFormat="1" applyFont="1" applyFill="1" applyBorder="1" applyAlignment="1" applyProtection="1">
      <alignment horizontal="center" vertical="center" wrapText="1"/>
      <protection locked="0"/>
    </xf>
    <xf numFmtId="3" fontId="10" fillId="2" borderId="7" xfId="4" applyNumberFormat="1" applyFont="1" applyFill="1" applyBorder="1" applyAlignment="1" applyProtection="1">
      <alignment horizontal="center" vertical="center"/>
      <protection locked="0"/>
    </xf>
    <xf numFmtId="3" fontId="16" fillId="2" borderId="10" xfId="4" applyNumberFormat="1" applyFont="1" applyFill="1" applyBorder="1" applyAlignment="1" applyProtection="1">
      <alignment horizontal="center" vertical="center"/>
      <protection locked="0"/>
    </xf>
    <xf numFmtId="3" fontId="16" fillId="2" borderId="11" xfId="4" applyNumberFormat="1" applyFont="1" applyFill="1" applyBorder="1" applyAlignment="1" applyProtection="1">
      <alignment horizontal="center" vertical="center" wrapText="1"/>
      <protection locked="0"/>
    </xf>
    <xf numFmtId="3" fontId="16" fillId="2" borderId="11" xfId="4" applyNumberFormat="1" applyFont="1" applyFill="1" applyBorder="1" applyAlignment="1" applyProtection="1">
      <alignment horizontal="center" vertical="center"/>
      <protection locked="0"/>
    </xf>
    <xf numFmtId="3" fontId="16" fillId="2" borderId="13" xfId="4" applyNumberFormat="1" applyFont="1" applyFill="1" applyBorder="1" applyAlignment="1" applyProtection="1">
      <alignment horizontal="center" vertical="center" wrapText="1"/>
      <protection locked="0"/>
    </xf>
    <xf numFmtId="3" fontId="16" fillId="2" borderId="13" xfId="4" applyNumberFormat="1" applyFont="1" applyFill="1" applyBorder="1" applyAlignment="1" applyProtection="1">
      <alignment horizontal="center" vertical="center"/>
      <protection locked="0"/>
    </xf>
    <xf numFmtId="3" fontId="16" fillId="2" borderId="7" xfId="4" applyNumberFormat="1" applyFont="1" applyFill="1" applyBorder="1" applyAlignment="1" applyProtection="1">
      <alignment horizontal="center" vertical="center"/>
      <protection locked="0"/>
    </xf>
    <xf numFmtId="3" fontId="15" fillId="8" borderId="17" xfId="4" applyNumberFormat="1" applyFont="1" applyFill="1" applyBorder="1" applyAlignment="1">
      <alignment horizontal="center" vertical="center" wrapText="1"/>
    </xf>
    <xf numFmtId="3" fontId="18" fillId="2" borderId="17" xfId="4" applyNumberFormat="1" applyFont="1" applyFill="1" applyBorder="1" applyAlignment="1" applyProtection="1">
      <alignment horizontal="center" vertical="center" wrapText="1"/>
      <protection locked="0"/>
    </xf>
    <xf numFmtId="3" fontId="18" fillId="8" borderId="17" xfId="4" applyNumberFormat="1" applyFont="1" applyFill="1" applyBorder="1" applyAlignment="1" applyProtection="1">
      <alignment horizontal="center" vertical="center" wrapText="1"/>
      <protection locked="0"/>
    </xf>
    <xf numFmtId="3" fontId="15" fillId="8" borderId="17" xfId="4" applyNumberFormat="1" applyFont="1" applyFill="1" applyBorder="1" applyAlignment="1" applyProtection="1">
      <alignment horizontal="center" vertical="center"/>
      <protection locked="0"/>
    </xf>
    <xf numFmtId="3" fontId="15" fillId="2" borderId="11" xfId="4" applyNumberFormat="1" applyFont="1" applyFill="1" applyBorder="1" applyAlignment="1">
      <alignment horizontal="center" vertical="center" wrapText="1"/>
    </xf>
    <xf numFmtId="3" fontId="18" fillId="2" borderId="11" xfId="4" applyNumberFormat="1" applyFont="1" applyFill="1" applyBorder="1" applyAlignment="1" applyProtection="1">
      <alignment horizontal="center" vertical="center" wrapText="1"/>
      <protection locked="0"/>
    </xf>
    <xf numFmtId="3" fontId="18" fillId="2" borderId="11" xfId="4" applyNumberFormat="1" applyFont="1" applyFill="1" applyBorder="1" applyAlignment="1" applyProtection="1">
      <alignment horizontal="center" vertical="center"/>
      <protection locked="0"/>
    </xf>
    <xf numFmtId="3" fontId="18" fillId="2" borderId="7" xfId="4" applyNumberFormat="1" applyFont="1" applyFill="1" applyBorder="1" applyAlignment="1" applyProtection="1">
      <alignment horizontal="center" vertical="center" wrapText="1"/>
      <protection locked="0"/>
    </xf>
    <xf numFmtId="3" fontId="18" fillId="2" borderId="7" xfId="4" applyNumberFormat="1" applyFont="1" applyFill="1" applyBorder="1" applyAlignment="1" applyProtection="1">
      <alignment horizontal="center" vertical="center"/>
      <protection locked="0"/>
    </xf>
    <xf numFmtId="3" fontId="15" fillId="4" borderId="8" xfId="4" applyNumberFormat="1" applyFont="1" applyFill="1" applyBorder="1" applyAlignment="1">
      <alignment horizontal="center" vertical="center" wrapText="1"/>
    </xf>
    <xf numFmtId="0" fontId="53" fillId="0" borderId="8" xfId="0" applyFont="1" applyBorder="1" applyAlignment="1">
      <alignment horizontal="center" vertical="center" wrapText="1"/>
    </xf>
    <xf numFmtId="0" fontId="53" fillId="0" borderId="1" xfId="0" applyFont="1" applyBorder="1" applyAlignment="1">
      <alignment horizontal="center" vertical="center"/>
    </xf>
    <xf numFmtId="0" fontId="53" fillId="0" borderId="11" xfId="0" applyFont="1" applyBorder="1" applyAlignment="1">
      <alignment horizontal="center" vertical="center"/>
    </xf>
    <xf numFmtId="0" fontId="53" fillId="0" borderId="13" xfId="0" applyFont="1" applyBorder="1" applyAlignment="1">
      <alignment horizontal="center" vertical="center"/>
    </xf>
    <xf numFmtId="0" fontId="53" fillId="0" borderId="8" xfId="0" applyFont="1" applyBorder="1" applyAlignment="1">
      <alignment horizontal="center" vertical="center"/>
    </xf>
    <xf numFmtId="0" fontId="38" fillId="0" borderId="32" xfId="0" applyFont="1" applyBorder="1" applyAlignment="1">
      <alignment horizontal="center" vertical="center"/>
    </xf>
    <xf numFmtId="0" fontId="38" fillId="0" borderId="30" xfId="0" applyFont="1" applyBorder="1" applyAlignment="1">
      <alignment horizontal="center" vertical="center"/>
    </xf>
    <xf numFmtId="3" fontId="0" fillId="2" borderId="8" xfId="0" applyNumberFormat="1" applyFill="1" applyBorder="1" applyAlignment="1" applyProtection="1">
      <alignment horizontal="center" vertical="center"/>
      <protection locked="0"/>
    </xf>
    <xf numFmtId="3" fontId="14" fillId="2" borderId="0" xfId="0" applyNumberFormat="1" applyFont="1" applyFill="1" applyAlignment="1">
      <alignment horizontal="center" vertical="center" wrapText="1"/>
    </xf>
    <xf numFmtId="3" fontId="0" fillId="10" borderId="8" xfId="0" applyNumberFormat="1" applyFill="1" applyBorder="1" applyAlignment="1" applyProtection="1">
      <alignment horizontal="center" vertical="center"/>
      <protection locked="0"/>
    </xf>
    <xf numFmtId="0" fontId="51" fillId="2" borderId="8" xfId="0" applyFont="1" applyFill="1" applyBorder="1" applyAlignment="1">
      <alignment vertical="center" wrapText="1"/>
    </xf>
    <xf numFmtId="0" fontId="16"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38" fillId="0" borderId="32" xfId="0" applyFont="1" applyBorder="1" applyAlignment="1">
      <alignment vertical="center" wrapText="1"/>
    </xf>
    <xf numFmtId="0" fontId="38" fillId="0" borderId="30" xfId="0" applyFont="1" applyBorder="1" applyAlignment="1">
      <alignment vertical="center" wrapText="1"/>
    </xf>
    <xf numFmtId="0" fontId="24" fillId="0" borderId="0" xfId="0" applyFont="1" applyAlignment="1">
      <alignment horizontal="center" vertical="center" wrapText="1"/>
    </xf>
    <xf numFmtId="0" fontId="38" fillId="0" borderId="9" xfId="0" applyFont="1" applyBorder="1" applyAlignment="1">
      <alignment horizontal="center" vertical="center"/>
    </xf>
    <xf numFmtId="0" fontId="38" fillId="0" borderId="31" xfId="0" applyFont="1" applyBorder="1" applyAlignment="1">
      <alignment horizontal="center" vertical="center"/>
    </xf>
    <xf numFmtId="0" fontId="38" fillId="0" borderId="31" xfId="0" applyFont="1" applyBorder="1" applyAlignment="1">
      <alignment vertical="center" wrapText="1"/>
    </xf>
    <xf numFmtId="0" fontId="53" fillId="0" borderId="12"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center" wrapText="1"/>
    </xf>
    <xf numFmtId="10" fontId="22" fillId="0" borderId="8" xfId="0" applyNumberFormat="1" applyFont="1" applyBorder="1" applyAlignment="1">
      <alignment horizontal="center" vertical="center" wrapText="1"/>
    </xf>
    <xf numFmtId="0" fontId="22" fillId="0" borderId="8" xfId="0" applyFont="1" applyBorder="1" applyAlignment="1">
      <alignment horizontal="left" vertical="center" wrapText="1"/>
    </xf>
    <xf numFmtId="3" fontId="52" fillId="0" borderId="8" xfId="0" applyNumberFormat="1" applyFont="1" applyBorder="1" applyAlignment="1">
      <alignment horizontal="center" vertical="center" wrapText="1"/>
    </xf>
    <xf numFmtId="10" fontId="52" fillId="0" borderId="8" xfId="0" applyNumberFormat="1" applyFont="1" applyBorder="1" applyAlignment="1">
      <alignment horizontal="center" vertical="center" wrapText="1"/>
    </xf>
    <xf numFmtId="0" fontId="52" fillId="0" borderId="8" xfId="0" applyFont="1" applyBorder="1" applyAlignment="1">
      <alignment horizontal="center" vertical="center" wrapText="1"/>
    </xf>
    <xf numFmtId="0" fontId="52" fillId="0" borderId="8" xfId="0" applyFont="1" applyBorder="1" applyAlignment="1">
      <alignment horizontal="left" vertical="center" wrapText="1"/>
    </xf>
    <xf numFmtId="0" fontId="22" fillId="4" borderId="8" xfId="0" applyFont="1" applyFill="1" applyBorder="1" applyAlignment="1">
      <alignment horizontal="center" vertical="center" wrapText="1"/>
    </xf>
    <xf numFmtId="0" fontId="49" fillId="4" borderId="8" xfId="0" applyFont="1" applyFill="1" applyBorder="1" applyAlignment="1">
      <alignment horizontal="left" vertical="center" wrapText="1"/>
    </xf>
    <xf numFmtId="3" fontId="22" fillId="0" borderId="8" xfId="0" quotePrefix="1" applyNumberFormat="1" applyFont="1" applyBorder="1" applyAlignment="1">
      <alignment horizontal="center" vertical="center"/>
    </xf>
    <xf numFmtId="0" fontId="61" fillId="0" borderId="8" xfId="0" applyFont="1" applyBorder="1" applyAlignment="1">
      <alignment horizontal="left" vertical="center" wrapText="1"/>
    </xf>
    <xf numFmtId="0" fontId="52" fillId="2" borderId="8" xfId="0" applyFont="1" applyFill="1" applyBorder="1" applyAlignment="1">
      <alignment horizontal="left" vertical="center" wrapText="1"/>
    </xf>
    <xf numFmtId="0" fontId="49" fillId="0" borderId="8" xfId="0" applyFont="1" applyBorder="1" applyAlignment="1">
      <alignment horizontal="center" vertical="center" wrapText="1"/>
    </xf>
    <xf numFmtId="3" fontId="52" fillId="0" borderId="8" xfId="0" quotePrefix="1" applyNumberFormat="1" applyFont="1" applyBorder="1" applyAlignment="1">
      <alignment horizontal="center" vertical="center"/>
    </xf>
    <xf numFmtId="0" fontId="61" fillId="0" borderId="8" xfId="0" applyFont="1" applyBorder="1" applyAlignment="1">
      <alignment horizontal="center" vertical="center" wrapText="1"/>
    </xf>
    <xf numFmtId="0" fontId="49" fillId="2" borderId="8" xfId="0" applyFont="1" applyFill="1" applyBorder="1" applyAlignment="1">
      <alignment horizontal="left" vertical="center" wrapText="1"/>
    </xf>
    <xf numFmtId="0" fontId="61" fillId="4" borderId="8" xfId="0" applyFont="1" applyFill="1" applyBorder="1" applyAlignment="1">
      <alignment horizontal="center" vertical="center" wrapText="1"/>
    </xf>
    <xf numFmtId="0" fontId="49" fillId="0" borderId="8" xfId="0" applyFont="1" applyBorder="1" applyAlignment="1">
      <alignment horizontal="left" vertical="center" wrapText="1"/>
    </xf>
    <xf numFmtId="0" fontId="52" fillId="0" borderId="5" xfId="0" applyFont="1" applyBorder="1" applyAlignment="1">
      <alignment wrapText="1"/>
    </xf>
    <xf numFmtId="0" fontId="52" fillId="2" borderId="5" xfId="0" applyFont="1" applyFill="1" applyBorder="1" applyAlignment="1">
      <alignment wrapText="1"/>
    </xf>
    <xf numFmtId="0" fontId="52" fillId="0" borderId="5" xfId="0" applyFont="1" applyBorder="1" applyAlignment="1">
      <alignment vertical="center" wrapText="1"/>
    </xf>
    <xf numFmtId="0" fontId="52" fillId="8" borderId="8" xfId="0" applyFont="1" applyFill="1" applyBorder="1" applyAlignment="1">
      <alignment horizontal="left" vertical="center" wrapText="1"/>
    </xf>
    <xf numFmtId="3" fontId="52" fillId="8" borderId="8" xfId="0" applyNumberFormat="1" applyFont="1" applyFill="1" applyBorder="1" applyAlignment="1">
      <alignment horizontal="center" vertical="center" wrapText="1"/>
    </xf>
    <xf numFmtId="0" fontId="52" fillId="2" borderId="8" xfId="0" applyFont="1" applyFill="1" applyBorder="1" applyAlignment="1">
      <alignment vertical="center" wrapText="1"/>
    </xf>
    <xf numFmtId="49" fontId="22" fillId="0" borderId="8" xfId="0" applyNumberFormat="1" applyFont="1" applyBorder="1" applyAlignment="1">
      <alignment horizontal="left" vertical="center" wrapText="1"/>
    </xf>
    <xf numFmtId="49" fontId="49" fillId="4" borderId="8" xfId="0" applyNumberFormat="1" applyFont="1" applyFill="1" applyBorder="1" applyAlignment="1">
      <alignment horizontal="left" vertical="center" wrapText="1"/>
    </xf>
    <xf numFmtId="0" fontId="61" fillId="8" borderId="8" xfId="0" applyFont="1" applyFill="1" applyBorder="1" applyAlignment="1">
      <alignment horizontal="left" vertical="center" wrapText="1"/>
    </xf>
    <xf numFmtId="0" fontId="49" fillId="4" borderId="8" xfId="0" applyFont="1" applyFill="1" applyBorder="1" applyAlignment="1">
      <alignment horizontal="center" vertical="center" wrapText="1"/>
    </xf>
    <xf numFmtId="0" fontId="61" fillId="2" borderId="8" xfId="0" applyFont="1" applyFill="1" applyBorder="1" applyAlignment="1">
      <alignment horizontal="left" vertical="center" wrapText="1"/>
    </xf>
    <xf numFmtId="0" fontId="52" fillId="0" borderId="0" xfId="0" applyFont="1" applyAlignment="1">
      <alignment horizontal="left" vertical="center" wrapText="1"/>
    </xf>
    <xf numFmtId="3" fontId="52" fillId="0" borderId="8" xfId="0" quotePrefix="1" applyNumberFormat="1" applyFont="1" applyBorder="1" applyAlignment="1">
      <alignment horizontal="center" vertical="center" wrapText="1"/>
    </xf>
    <xf numFmtId="49" fontId="52" fillId="0" borderId="8" xfId="0" applyNumberFormat="1" applyFont="1" applyBorder="1" applyAlignment="1">
      <alignment horizontal="left" vertical="center" wrapText="1"/>
    </xf>
    <xf numFmtId="0" fontId="22" fillId="8" borderId="8" xfId="0" applyFont="1" applyFill="1" applyBorder="1" applyAlignment="1">
      <alignment horizontal="center" vertical="center" wrapText="1"/>
    </xf>
    <xf numFmtId="0" fontId="22" fillId="8" borderId="8" xfId="0" applyFont="1" applyFill="1" applyBorder="1" applyAlignment="1">
      <alignment horizontal="left" vertical="center" wrapText="1"/>
    </xf>
    <xf numFmtId="0" fontId="52" fillId="8" borderId="8" xfId="0" applyFont="1" applyFill="1" applyBorder="1" applyAlignment="1">
      <alignment horizontal="center" vertical="center" wrapText="1"/>
    </xf>
    <xf numFmtId="0" fontId="49" fillId="0" borderId="8" xfId="0" applyFont="1" applyBorder="1" applyAlignment="1">
      <alignment horizontal="center" vertical="center"/>
    </xf>
    <xf numFmtId="0" fontId="52" fillId="0" borderId="8" xfId="0" applyFont="1" applyBorder="1"/>
    <xf numFmtId="0" fontId="49" fillId="0" borderId="0" xfId="0" applyFont="1" applyAlignment="1">
      <alignment horizontal="center" vertical="center"/>
    </xf>
    <xf numFmtId="0" fontId="52" fillId="0" borderId="0" xfId="0" applyFont="1" applyAlignment="1">
      <alignment wrapText="1"/>
    </xf>
    <xf numFmtId="10" fontId="52" fillId="0" borderId="0" xfId="0" applyNumberFormat="1" applyFont="1" applyAlignment="1">
      <alignment horizontal="center" vertical="center"/>
    </xf>
    <xf numFmtId="0" fontId="52" fillId="0" borderId="0" xfId="0" applyFont="1" applyAlignment="1">
      <alignment horizontal="center"/>
    </xf>
    <xf numFmtId="0" fontId="59" fillId="0" borderId="0" xfId="0" applyFont="1" applyAlignment="1">
      <alignment horizontal="left" vertical="center" wrapText="1"/>
    </xf>
    <xf numFmtId="0" fontId="47" fillId="0" borderId="12" xfId="0" applyFont="1" applyBorder="1" applyAlignment="1">
      <alignment horizontal="center" vertical="center" wrapText="1"/>
    </xf>
    <xf numFmtId="0" fontId="47" fillId="0" borderId="11" xfId="0" applyFont="1" applyBorder="1" applyAlignment="1">
      <alignment horizontal="left" vertical="center" wrapText="1" indent="2"/>
    </xf>
    <xf numFmtId="0" fontId="47" fillId="0" borderId="11" xfId="0" applyFont="1" applyBorder="1" applyAlignment="1">
      <alignment horizontal="center" vertical="center" wrapText="1"/>
    </xf>
    <xf numFmtId="0" fontId="47" fillId="0" borderId="11" xfId="0" applyFont="1" applyBorder="1" applyAlignment="1">
      <alignment horizontal="left" vertical="center" wrapText="1" indent="1"/>
    </xf>
    <xf numFmtId="0" fontId="62" fillId="0" borderId="11" xfId="0" applyFont="1" applyBorder="1" applyAlignment="1">
      <alignment horizontal="left" vertical="center" wrapText="1"/>
    </xf>
    <xf numFmtId="0" fontId="62"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63" fillId="0" borderId="0" xfId="0" applyFont="1" applyAlignment="1">
      <alignment horizontal="center" vertical="center" wrapText="1"/>
    </xf>
    <xf numFmtId="0" fontId="47" fillId="0" borderId="11" xfId="0" applyFont="1" applyBorder="1" applyAlignment="1">
      <alignment horizontal="left" vertical="center" wrapText="1"/>
    </xf>
    <xf numFmtId="0" fontId="39" fillId="0" borderId="11" xfId="0" applyFont="1" applyBorder="1" applyAlignment="1">
      <alignment horizontal="center" vertical="center" wrapText="1"/>
    </xf>
    <xf numFmtId="0" fontId="64" fillId="0" borderId="0" xfId="0" applyFont="1" applyAlignment="1">
      <alignment horizontal="center" vertical="center" wrapText="1"/>
    </xf>
    <xf numFmtId="0" fontId="62" fillId="0" borderId="11" xfId="0" applyFont="1" applyBorder="1" applyAlignment="1">
      <alignment vertical="center" wrapText="1"/>
    </xf>
    <xf numFmtId="0" fontId="40" fillId="0" borderId="17" xfId="0" applyFont="1" applyBorder="1" applyAlignment="1">
      <alignment horizontal="left" vertical="center" wrapText="1"/>
    </xf>
    <xf numFmtId="0" fontId="40" fillId="0" borderId="11" xfId="0" applyFont="1" applyBorder="1" applyAlignment="1">
      <alignment horizontal="left" vertical="center" wrapText="1"/>
    </xf>
    <xf numFmtId="167" fontId="59" fillId="0" borderId="0" xfId="7" applyNumberFormat="1" applyFont="1" applyAlignment="1">
      <alignment horizontal="left" vertical="center" wrapText="1"/>
    </xf>
    <xf numFmtId="3" fontId="39" fillId="0" borderId="11" xfId="7" applyNumberFormat="1" applyFont="1" applyBorder="1" applyAlignment="1" applyProtection="1">
      <alignment horizontal="right" vertical="center" wrapText="1"/>
      <protection locked="0"/>
    </xf>
    <xf numFmtId="3" fontId="39" fillId="0" borderId="11" xfId="7" applyNumberFormat="1" applyFont="1" applyBorder="1" applyAlignment="1" applyProtection="1">
      <alignment horizontal="right" vertical="center" wrapText="1"/>
    </xf>
    <xf numFmtId="3" fontId="40" fillId="8" borderId="11" xfId="7" applyNumberFormat="1" applyFont="1" applyFill="1" applyBorder="1" applyAlignment="1" applyProtection="1">
      <alignment horizontal="right" vertical="center" wrapText="1"/>
      <protection locked="0"/>
    </xf>
    <xf numFmtId="3" fontId="40" fillId="8" borderId="11" xfId="7" applyNumberFormat="1" applyFont="1" applyFill="1" applyBorder="1" applyAlignment="1" applyProtection="1">
      <alignment horizontal="right" vertical="center" wrapText="1"/>
    </xf>
    <xf numFmtId="3" fontId="39" fillId="10" borderId="11" xfId="7" applyNumberFormat="1" applyFont="1" applyFill="1" applyBorder="1" applyAlignment="1" applyProtection="1">
      <alignment horizontal="right" vertical="center" wrapText="1"/>
    </xf>
    <xf numFmtId="3" fontId="39" fillId="8" borderId="11" xfId="7" applyNumberFormat="1" applyFont="1" applyFill="1" applyBorder="1" applyAlignment="1" applyProtection="1">
      <alignment horizontal="right" vertical="center" wrapText="1"/>
      <protection locked="0"/>
    </xf>
    <xf numFmtId="3" fontId="39" fillId="8" borderId="11" xfId="7" applyNumberFormat="1" applyFont="1" applyFill="1" applyBorder="1" applyAlignment="1" applyProtection="1">
      <alignment horizontal="right" vertical="center" wrapText="1"/>
    </xf>
    <xf numFmtId="3" fontId="40" fillId="0" borderId="11" xfId="7" applyNumberFormat="1" applyFont="1" applyFill="1" applyBorder="1" applyAlignment="1" applyProtection="1">
      <alignment horizontal="right" vertical="center" wrapText="1"/>
      <protection locked="0"/>
    </xf>
    <xf numFmtId="3" fontId="40" fillId="4" borderId="11" xfId="7" applyNumberFormat="1" applyFont="1" applyFill="1" applyBorder="1" applyAlignment="1" applyProtection="1">
      <alignment horizontal="right" vertical="center" wrapText="1"/>
    </xf>
    <xf numFmtId="3" fontId="39" fillId="0" borderId="11" xfId="7" applyNumberFormat="1" applyFont="1" applyFill="1" applyBorder="1" applyAlignment="1" applyProtection="1">
      <alignment horizontal="right" vertical="center" wrapText="1"/>
      <protection locked="0"/>
    </xf>
    <xf numFmtId="3" fontId="40" fillId="0" borderId="11" xfId="7" applyNumberFormat="1" applyFont="1" applyBorder="1" applyAlignment="1" applyProtection="1">
      <alignment horizontal="right" vertical="center" wrapText="1"/>
      <protection locked="0"/>
    </xf>
    <xf numFmtId="3" fontId="40" fillId="0" borderId="11" xfId="7" applyNumberFormat="1" applyFont="1" applyBorder="1" applyAlignment="1" applyProtection="1">
      <alignment horizontal="right" vertical="center" wrapText="1"/>
    </xf>
    <xf numFmtId="3" fontId="40" fillId="10" borderId="11" xfId="7" applyNumberFormat="1" applyFont="1" applyFill="1" applyBorder="1" applyAlignment="1" applyProtection="1">
      <alignment horizontal="right" vertical="center" wrapText="1"/>
    </xf>
    <xf numFmtId="3" fontId="39" fillId="0" borderId="11" xfId="7" applyNumberFormat="1" applyFont="1" applyFill="1" applyBorder="1" applyAlignment="1" applyProtection="1">
      <alignment horizontal="right" vertical="center" wrapText="1"/>
    </xf>
    <xf numFmtId="167" fontId="40" fillId="10" borderId="11" xfId="7" applyNumberFormat="1" applyFont="1" applyFill="1" applyBorder="1" applyAlignment="1" applyProtection="1">
      <alignment horizontal="right" vertical="center" wrapText="1"/>
    </xf>
    <xf numFmtId="167" fontId="39" fillId="10" borderId="17" xfId="7" applyNumberFormat="1" applyFont="1" applyFill="1" applyBorder="1" applyAlignment="1" applyProtection="1">
      <alignment horizontal="right" vertical="center" wrapText="1"/>
    </xf>
    <xf numFmtId="0" fontId="40" fillId="0" borderId="17" xfId="0" applyFont="1" applyBorder="1" applyAlignment="1">
      <alignment horizontal="center" vertical="center" wrapText="1"/>
    </xf>
    <xf numFmtId="0" fontId="47" fillId="0" borderId="8" xfId="0" quotePrefix="1" applyFont="1" applyBorder="1" applyAlignment="1">
      <alignment horizontal="center" vertical="center" wrapText="1"/>
    </xf>
    <xf numFmtId="0" fontId="40" fillId="0" borderId="8" xfId="0" applyFont="1" applyBorder="1" applyAlignment="1">
      <alignment horizontal="center" vertical="center" wrapText="1"/>
    </xf>
    <xf numFmtId="0" fontId="18" fillId="0" borderId="5" xfId="0" applyFont="1" applyBorder="1" applyAlignment="1">
      <alignment horizontal="left" vertical="center"/>
    </xf>
    <xf numFmtId="0" fontId="18" fillId="0" borderId="13" xfId="0" applyFont="1" applyBorder="1" applyAlignment="1">
      <alignment horizontal="left" vertical="center"/>
    </xf>
    <xf numFmtId="0" fontId="51" fillId="2" borderId="9" xfId="0" applyFont="1" applyFill="1" applyBorder="1" applyAlignment="1">
      <alignment vertical="center" wrapText="1"/>
    </xf>
    <xf numFmtId="3" fontId="0" fillId="10" borderId="9" xfId="0" applyNumberFormat="1" applyFill="1" applyBorder="1" applyAlignment="1" applyProtection="1">
      <alignment horizontal="center" vertical="center"/>
      <protection locked="0"/>
    </xf>
    <xf numFmtId="10" fontId="52" fillId="0" borderId="8" xfId="0" applyNumberFormat="1" applyFont="1" applyBorder="1" applyAlignment="1">
      <alignment horizontal="center" vertical="center"/>
    </xf>
    <xf numFmtId="0" fontId="52" fillId="0" borderId="8" xfId="0" applyFont="1" applyBorder="1" applyAlignment="1">
      <alignment wrapText="1"/>
    </xf>
    <xf numFmtId="0" fontId="61" fillId="0" borderId="8" xfId="0" applyFont="1" applyBorder="1" applyAlignment="1">
      <alignment wrapText="1"/>
    </xf>
    <xf numFmtId="10" fontId="22" fillId="0" borderId="8" xfId="0" applyNumberFormat="1" applyFont="1" applyBorder="1" applyAlignment="1">
      <alignment horizontal="center" vertical="center"/>
    </xf>
    <xf numFmtId="0" fontId="52" fillId="0" borderId="8" xfId="0" applyFont="1" applyBorder="1" applyAlignment="1">
      <alignment horizontal="center"/>
    </xf>
    <xf numFmtId="0" fontId="10" fillId="2" borderId="2" xfId="0" applyFont="1" applyFill="1" applyBorder="1" applyAlignment="1">
      <alignment horizontal="center" vertical="center"/>
    </xf>
    <xf numFmtId="0" fontId="25" fillId="2" borderId="8" xfId="0" applyFont="1" applyFill="1" applyBorder="1" applyAlignment="1">
      <alignment horizontal="center" vertical="center"/>
    </xf>
    <xf numFmtId="0" fontId="18" fillId="2" borderId="8" xfId="0" applyFont="1" applyFill="1" applyBorder="1" applyAlignment="1">
      <alignment horizontal="center" textRotation="90" wrapText="1"/>
    </xf>
    <xf numFmtId="0" fontId="16" fillId="2" borderId="17" xfId="0" applyFont="1" applyFill="1" applyBorder="1" applyAlignment="1">
      <alignment vertical="center" wrapText="1"/>
    </xf>
    <xf numFmtId="3" fontId="14" fillId="12" borderId="8"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3" fontId="10" fillId="2" borderId="11" xfId="0" applyNumberFormat="1" applyFont="1" applyFill="1" applyBorder="1" applyAlignment="1">
      <alignment horizontal="center" vertical="center"/>
    </xf>
    <xf numFmtId="3" fontId="10" fillId="2" borderId="7" xfId="0" applyNumberFormat="1" applyFont="1" applyFill="1" applyBorder="1" applyAlignment="1" applyProtection="1">
      <alignment horizontal="center" vertical="center"/>
      <protection locked="0"/>
    </xf>
    <xf numFmtId="3" fontId="10" fillId="2" borderId="10" xfId="0" applyNumberFormat="1" applyFont="1" applyFill="1" applyBorder="1" applyAlignment="1" applyProtection="1">
      <alignment horizontal="center" vertical="center"/>
      <protection locked="0"/>
    </xf>
    <xf numFmtId="3" fontId="10" fillId="0" borderId="7" xfId="0" applyNumberFormat="1" applyFont="1" applyBorder="1" applyAlignment="1" applyProtection="1">
      <alignment horizontal="center" vertical="center"/>
      <protection locked="0"/>
    </xf>
    <xf numFmtId="3" fontId="16" fillId="0" borderId="11" xfId="0" applyNumberFormat="1" applyFont="1" applyBorder="1" applyAlignment="1" applyProtection="1">
      <alignment horizontal="center" vertical="center"/>
      <protection locked="0"/>
    </xf>
    <xf numFmtId="0" fontId="16" fillId="2" borderId="17" xfId="0" applyFont="1" applyFill="1" applyBorder="1" applyAlignment="1">
      <alignment horizontal="center" vertical="center"/>
    </xf>
    <xf numFmtId="3" fontId="10" fillId="2" borderId="17" xfId="0" applyNumberFormat="1" applyFont="1" applyFill="1" applyBorder="1" applyAlignment="1">
      <alignment horizontal="center" vertical="center"/>
    </xf>
    <xf numFmtId="3" fontId="16" fillId="2" borderId="17" xfId="0" applyNumberFormat="1" applyFont="1" applyFill="1" applyBorder="1" applyAlignment="1" applyProtection="1">
      <alignment horizontal="center" vertical="center"/>
      <protection locked="0"/>
    </xf>
    <xf numFmtId="3" fontId="16" fillId="0" borderId="17" xfId="0" applyNumberFormat="1" applyFont="1" applyBorder="1" applyAlignment="1" applyProtection="1">
      <alignment horizontal="center" vertical="center"/>
      <protection locked="0"/>
    </xf>
    <xf numFmtId="3" fontId="10" fillId="12" borderId="8" xfId="0" applyNumberFormat="1" applyFont="1" applyFill="1" applyBorder="1" applyAlignment="1">
      <alignment horizontal="center" vertical="center"/>
    </xf>
    <xf numFmtId="3" fontId="16" fillId="12" borderId="17" xfId="0" applyNumberFormat="1" applyFont="1" applyFill="1" applyBorder="1" applyAlignment="1" applyProtection="1">
      <alignment horizontal="center" vertical="center"/>
      <protection locked="0"/>
    </xf>
    <xf numFmtId="3" fontId="16" fillId="12" borderId="11" xfId="0" applyNumberFormat="1" applyFont="1" applyFill="1" applyBorder="1" applyAlignment="1" applyProtection="1">
      <alignment horizontal="center" vertical="center"/>
      <protection locked="0"/>
    </xf>
    <xf numFmtId="3" fontId="16" fillId="12" borderId="12"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0" fillId="0" borderId="5" xfId="0" applyFont="1" applyBorder="1" applyAlignment="1">
      <alignment horizontal="center" vertical="center"/>
    </xf>
    <xf numFmtId="0" fontId="10" fillId="0" borderId="21" xfId="0" applyFont="1" applyBorder="1" applyAlignment="1">
      <alignment vertical="center"/>
    </xf>
    <xf numFmtId="0" fontId="16" fillId="0" borderId="5" xfId="0" applyFont="1" applyBorder="1" applyAlignment="1">
      <alignment horizontal="center" vertical="center" wrapText="1"/>
    </xf>
    <xf numFmtId="0" fontId="16" fillId="0" borderId="5" xfId="0" applyFont="1" applyBorder="1" applyAlignment="1">
      <alignment vertical="center" wrapText="1"/>
    </xf>
    <xf numFmtId="3" fontId="10" fillId="0" borderId="17" xfId="0" applyNumberFormat="1" applyFont="1" applyBorder="1" applyAlignment="1">
      <alignment horizontal="center" vertical="center"/>
    </xf>
    <xf numFmtId="3" fontId="16" fillId="7" borderId="5" xfId="0" applyNumberFormat="1" applyFont="1" applyFill="1" applyBorder="1" applyAlignment="1" applyProtection="1">
      <alignment horizontal="center" vertical="center"/>
      <protection locked="0"/>
    </xf>
    <xf numFmtId="3" fontId="16" fillId="0" borderId="5" xfId="0" applyNumberFormat="1" applyFont="1" applyBorder="1" applyAlignment="1" applyProtection="1">
      <alignment horizontal="center" vertical="center"/>
      <protection locked="0"/>
    </xf>
    <xf numFmtId="0" fontId="16" fillId="0" borderId="11" xfId="0" applyFont="1" applyBorder="1" applyAlignment="1">
      <alignment horizontal="center" vertical="center"/>
    </xf>
    <xf numFmtId="0" fontId="16" fillId="0" borderId="11" xfId="0" applyFont="1" applyBorder="1" applyAlignment="1">
      <alignment vertical="center" wrapText="1"/>
    </xf>
    <xf numFmtId="0" fontId="16" fillId="0" borderId="22" xfId="0" applyFont="1" applyBorder="1" applyAlignment="1">
      <alignment horizontal="center" vertical="center"/>
    </xf>
    <xf numFmtId="0" fontId="16" fillId="0" borderId="22" xfId="0" applyFont="1" applyBorder="1" applyAlignment="1">
      <alignment vertical="center" wrapText="1"/>
    </xf>
    <xf numFmtId="3" fontId="10" fillId="0" borderId="13" xfId="0" applyNumberFormat="1" applyFont="1" applyBorder="1" applyAlignment="1">
      <alignment horizontal="center" vertical="center"/>
    </xf>
    <xf numFmtId="3" fontId="16" fillId="2" borderId="23" xfId="0" applyNumberFormat="1" applyFont="1" applyFill="1" applyBorder="1" applyAlignment="1" applyProtection="1">
      <alignment horizontal="center" vertical="center"/>
      <protection locked="0"/>
    </xf>
    <xf numFmtId="3" fontId="16" fillId="0" borderId="22" xfId="0" applyNumberFormat="1" applyFont="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8" xfId="0" applyFont="1" applyBorder="1" applyAlignment="1">
      <alignment vertical="center"/>
    </xf>
    <xf numFmtId="0" fontId="16" fillId="0" borderId="7" xfId="0" applyFont="1" applyBorder="1" applyAlignment="1">
      <alignment horizontal="center" vertical="center"/>
    </xf>
    <xf numFmtId="0" fontId="16" fillId="0" borderId="7" xfId="0" applyFont="1" applyBorder="1" applyAlignment="1">
      <alignment vertical="center"/>
    </xf>
    <xf numFmtId="3" fontId="16" fillId="0" borderId="10" xfId="0" applyNumberFormat="1" applyFont="1" applyBorder="1" applyAlignment="1" applyProtection="1">
      <alignment horizontal="center" vertical="center"/>
      <protection locked="0"/>
    </xf>
    <xf numFmtId="9" fontId="16" fillId="0" borderId="11" xfId="2" applyFont="1" applyBorder="1" applyAlignment="1" applyProtection="1">
      <alignment vertical="center" wrapText="1"/>
    </xf>
    <xf numFmtId="0" fontId="16" fillId="0" borderId="13" xfId="0" applyFont="1" applyBorder="1" applyAlignment="1">
      <alignment horizontal="center" vertical="center"/>
    </xf>
    <xf numFmtId="0" fontId="16" fillId="0" borderId="13" xfId="0" applyFont="1" applyBorder="1" applyAlignment="1">
      <alignment vertical="center" wrapText="1"/>
    </xf>
    <xf numFmtId="3" fontId="16" fillId="0" borderId="13" xfId="0" applyNumberFormat="1" applyFont="1" applyBorder="1" applyAlignment="1" applyProtection="1">
      <alignment horizontal="center" vertical="center"/>
      <protection locked="0"/>
    </xf>
    <xf numFmtId="0" fontId="10" fillId="0" borderId="8" xfId="0" applyFont="1" applyBorder="1" applyAlignment="1">
      <alignment vertical="center" wrapText="1"/>
    </xf>
    <xf numFmtId="3" fontId="10" fillId="0" borderId="8" xfId="0" applyNumberFormat="1" applyFont="1" applyBorder="1" applyAlignment="1">
      <alignment horizontal="center" vertical="center"/>
    </xf>
    <xf numFmtId="3" fontId="16" fillId="0" borderId="8" xfId="0" applyNumberFormat="1" applyFont="1" applyBorder="1" applyAlignment="1" applyProtection="1">
      <alignment horizontal="center" vertical="center"/>
      <protection locked="0"/>
    </xf>
    <xf numFmtId="3" fontId="16" fillId="12" borderId="13" xfId="0" applyNumberFormat="1" applyFont="1" applyFill="1" applyBorder="1" applyAlignment="1" applyProtection="1">
      <alignment horizontal="center" vertical="center"/>
      <protection locked="0"/>
    </xf>
    <xf numFmtId="3" fontId="16" fillId="12" borderId="8" xfId="0" applyNumberFormat="1" applyFont="1" applyFill="1" applyBorder="1" applyAlignment="1" applyProtection="1">
      <alignment horizontal="center" vertical="center"/>
      <protection locked="0"/>
    </xf>
    <xf numFmtId="166" fontId="16" fillId="0" borderId="10" xfId="0" applyNumberFormat="1" applyFont="1" applyBorder="1" applyAlignment="1">
      <alignment horizontal="center" vertical="center"/>
    </xf>
    <xf numFmtId="3" fontId="16" fillId="2" borderId="34" xfId="0" applyNumberFormat="1" applyFont="1" applyFill="1" applyBorder="1" applyAlignment="1" applyProtection="1">
      <alignment horizontal="center" vertical="center"/>
      <protection locked="0"/>
    </xf>
    <xf numFmtId="166" fontId="16" fillId="0" borderId="11" xfId="0" applyNumberFormat="1" applyFont="1" applyBorder="1" applyAlignment="1">
      <alignment horizontal="center" vertical="center"/>
    </xf>
    <xf numFmtId="3" fontId="16" fillId="7" borderId="10" xfId="0" applyNumberFormat="1" applyFont="1" applyFill="1" applyBorder="1" applyAlignment="1" applyProtection="1">
      <alignment horizontal="center" vertical="center"/>
      <protection locked="0"/>
    </xf>
    <xf numFmtId="166" fontId="16" fillId="0" borderId="13" xfId="0" applyNumberFormat="1" applyFont="1" applyBorder="1" applyAlignment="1">
      <alignment horizontal="center" vertical="center"/>
    </xf>
    <xf numFmtId="0" fontId="16" fillId="2" borderId="13" xfId="0" applyFont="1" applyFill="1" applyBorder="1" applyAlignment="1">
      <alignment horizontal="left" vertical="center" wrapText="1"/>
    </xf>
    <xf numFmtId="166" fontId="16" fillId="0" borderId="8" xfId="0" applyNumberFormat="1" applyFont="1" applyBorder="1" applyAlignment="1">
      <alignment horizontal="center" vertical="center"/>
    </xf>
    <xf numFmtId="3" fontId="16" fillId="12" borderId="10" xfId="0" applyNumberFormat="1" applyFont="1" applyFill="1" applyBorder="1" applyAlignment="1" applyProtection="1">
      <alignment horizontal="center" vertical="center"/>
      <protection locked="0"/>
    </xf>
    <xf numFmtId="166" fontId="15" fillId="4" borderId="8" xfId="0" applyNumberFormat="1" applyFont="1" applyFill="1" applyBorder="1" applyAlignment="1">
      <alignment horizontal="center" vertical="center"/>
    </xf>
    <xf numFmtId="166" fontId="15" fillId="2" borderId="11" xfId="0" applyNumberFormat="1" applyFont="1" applyFill="1" applyBorder="1" applyAlignment="1">
      <alignment horizontal="center" vertical="center"/>
    </xf>
    <xf numFmtId="166" fontId="18" fillId="2" borderId="11" xfId="0" applyNumberFormat="1" applyFont="1" applyFill="1" applyBorder="1" applyAlignment="1" applyProtection="1">
      <alignment horizontal="center" vertical="center"/>
      <protection locked="0"/>
    </xf>
    <xf numFmtId="166" fontId="18" fillId="3" borderId="11" xfId="0" applyNumberFormat="1" applyFont="1" applyFill="1" applyBorder="1" applyAlignment="1" applyProtection="1">
      <alignment horizontal="center" vertical="center"/>
      <protection locked="0"/>
    </xf>
    <xf numFmtId="166" fontId="18" fillId="2" borderId="20" xfId="0" applyNumberFormat="1" applyFont="1" applyFill="1" applyBorder="1" applyAlignment="1" applyProtection="1">
      <alignment horizontal="center" vertical="center"/>
      <protection locked="0"/>
    </xf>
    <xf numFmtId="166" fontId="18" fillId="2" borderId="12" xfId="0" applyNumberFormat="1" applyFont="1" applyFill="1" applyBorder="1" applyAlignment="1" applyProtection="1">
      <alignment horizontal="center" vertical="center"/>
      <protection locked="0"/>
    </xf>
    <xf numFmtId="166" fontId="18" fillId="2" borderId="27" xfId="0" applyNumberFormat="1" applyFont="1" applyFill="1" applyBorder="1" applyAlignment="1" applyProtection="1">
      <alignment horizontal="center" vertical="center"/>
      <protection locked="0"/>
    </xf>
    <xf numFmtId="166" fontId="15" fillId="12" borderId="8" xfId="0" applyNumberFormat="1" applyFont="1" applyFill="1" applyBorder="1" applyAlignment="1">
      <alignment horizontal="center" vertical="center"/>
    </xf>
    <xf numFmtId="166" fontId="18" fillId="12" borderId="11" xfId="0" applyNumberFormat="1" applyFont="1" applyFill="1" applyBorder="1" applyAlignment="1" applyProtection="1">
      <alignment horizontal="center" vertical="center"/>
      <protection locked="0"/>
    </xf>
    <xf numFmtId="166" fontId="18" fillId="12" borderId="12" xfId="0" applyNumberFormat="1" applyFont="1" applyFill="1" applyBorder="1" applyAlignment="1" applyProtection="1">
      <alignment horizontal="center" vertical="center"/>
      <protection locked="0"/>
    </xf>
    <xf numFmtId="166" fontId="15" fillId="12" borderId="11" xfId="0" applyNumberFormat="1" applyFont="1" applyFill="1" applyBorder="1" applyAlignment="1">
      <alignment horizontal="center" vertical="center"/>
    </xf>
    <xf numFmtId="166" fontId="15" fillId="12" borderId="12" xfId="0" applyNumberFormat="1" applyFont="1" applyFill="1" applyBorder="1" applyAlignment="1">
      <alignment horizontal="center" vertical="center"/>
    </xf>
    <xf numFmtId="166" fontId="15" fillId="8" borderId="17" xfId="0" applyNumberFormat="1" applyFont="1" applyFill="1" applyBorder="1" applyAlignment="1">
      <alignment horizontal="center" vertical="center"/>
    </xf>
    <xf numFmtId="166" fontId="18" fillId="3" borderId="17" xfId="0" applyNumberFormat="1" applyFont="1" applyFill="1" applyBorder="1" applyAlignment="1" applyProtection="1">
      <alignment horizontal="center" vertical="center"/>
      <protection locked="0"/>
    </xf>
    <xf numFmtId="166" fontId="15" fillId="8" borderId="17" xfId="0" applyNumberFormat="1" applyFont="1" applyFill="1" applyBorder="1" applyAlignment="1" applyProtection="1">
      <alignment horizontal="center" vertical="center"/>
      <protection locked="0"/>
    </xf>
    <xf numFmtId="166" fontId="18" fillId="2" borderId="5" xfId="0" applyNumberFormat="1" applyFont="1" applyFill="1" applyBorder="1" applyAlignment="1" applyProtection="1">
      <alignment horizontal="center" vertical="center"/>
      <protection locked="0"/>
    </xf>
    <xf numFmtId="166" fontId="15" fillId="8" borderId="11" xfId="0" applyNumberFormat="1" applyFont="1" applyFill="1" applyBorder="1" applyAlignment="1">
      <alignment horizontal="center" vertical="center"/>
    </xf>
    <xf numFmtId="166" fontId="15" fillId="8" borderId="11" xfId="0" applyNumberFormat="1" applyFont="1" applyFill="1" applyBorder="1" applyAlignment="1" applyProtection="1">
      <alignment horizontal="center" vertical="center"/>
      <protection locked="0"/>
    </xf>
    <xf numFmtId="166" fontId="15" fillId="8" borderId="12" xfId="0" applyNumberFormat="1" applyFont="1" applyFill="1" applyBorder="1" applyAlignment="1">
      <alignment horizontal="center" vertical="center"/>
    </xf>
    <xf numFmtId="166" fontId="15" fillId="8" borderId="12" xfId="0" applyNumberFormat="1"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3" fontId="10" fillId="2" borderId="10" xfId="0" applyNumberFormat="1" applyFont="1" applyFill="1" applyBorder="1" applyAlignment="1">
      <alignment horizontal="center" vertical="center" wrapText="1"/>
    </xf>
    <xf numFmtId="3" fontId="16" fillId="5" borderId="10" xfId="0" applyNumberFormat="1" applyFont="1" applyFill="1" applyBorder="1" applyAlignment="1" applyProtection="1">
      <alignment horizontal="center" vertical="center"/>
      <protection locked="0"/>
    </xf>
    <xf numFmtId="3" fontId="16" fillId="6" borderId="11" xfId="0" applyNumberFormat="1" applyFont="1" applyFill="1" applyBorder="1" applyAlignment="1" applyProtection="1">
      <alignment horizontal="center" vertical="center"/>
      <protection locked="0"/>
    </xf>
    <xf numFmtId="3" fontId="16" fillId="6" borderId="9" xfId="0" applyNumberFormat="1" applyFont="1" applyFill="1" applyBorder="1" applyAlignment="1" applyProtection="1">
      <alignment horizontal="center" vertical="center"/>
      <protection locked="0"/>
    </xf>
    <xf numFmtId="3" fontId="10" fillId="2" borderId="11" xfId="0" applyNumberFormat="1" applyFont="1" applyFill="1" applyBorder="1" applyAlignment="1">
      <alignment horizontal="center" vertical="center" wrapText="1"/>
    </xf>
    <xf numFmtId="3" fontId="10" fillId="2" borderId="12" xfId="0" applyNumberFormat="1" applyFont="1" applyFill="1" applyBorder="1" applyAlignment="1">
      <alignment horizontal="center" vertical="center" wrapText="1"/>
    </xf>
    <xf numFmtId="0" fontId="16" fillId="2" borderId="8" xfId="0" applyFont="1" applyFill="1" applyBorder="1" applyAlignment="1">
      <alignment horizontal="center" vertical="center"/>
    </xf>
    <xf numFmtId="0" fontId="18" fillId="2" borderId="8" xfId="0" applyFont="1" applyFill="1" applyBorder="1" applyAlignment="1">
      <alignment horizontal="center" vertical="center"/>
    </xf>
    <xf numFmtId="3" fontId="15" fillId="2" borderId="13" xfId="0" applyNumberFormat="1" applyFont="1" applyFill="1" applyBorder="1" applyAlignment="1">
      <alignment horizontal="center" vertical="center"/>
    </xf>
    <xf numFmtId="3" fontId="15" fillId="12" borderId="8" xfId="0" applyNumberFormat="1" applyFont="1" applyFill="1" applyBorder="1" applyAlignment="1">
      <alignment horizontal="center" vertical="center"/>
    </xf>
    <xf numFmtId="3" fontId="15" fillId="2" borderId="10" xfId="0" applyNumberFormat="1" applyFont="1" applyFill="1" applyBorder="1" applyAlignment="1" applyProtection="1">
      <alignment horizontal="center" vertical="center"/>
      <protection locked="0"/>
    </xf>
    <xf numFmtId="3" fontId="15" fillId="12" borderId="10" xfId="0" applyNumberFormat="1" applyFont="1" applyFill="1" applyBorder="1" applyAlignment="1" applyProtection="1">
      <alignment horizontal="center" vertical="center"/>
      <protection locked="0"/>
    </xf>
    <xf numFmtId="3" fontId="18" fillId="12" borderId="10" xfId="0" applyNumberFormat="1" applyFont="1" applyFill="1" applyBorder="1" applyAlignment="1" applyProtection="1">
      <alignment horizontal="center" vertical="center"/>
      <protection locked="0"/>
    </xf>
    <xf numFmtId="3" fontId="15" fillId="12" borderId="11" xfId="0" applyNumberFormat="1" applyFont="1" applyFill="1" applyBorder="1" applyAlignment="1" applyProtection="1">
      <alignment horizontal="center" vertical="center"/>
      <protection locked="0"/>
    </xf>
    <xf numFmtId="3" fontId="18" fillId="12" borderId="11" xfId="0" applyNumberFormat="1" applyFont="1" applyFill="1" applyBorder="1" applyAlignment="1" applyProtection="1">
      <alignment horizontal="center" vertical="center"/>
      <protection locked="0"/>
    </xf>
    <xf numFmtId="3" fontId="15" fillId="12" borderId="12" xfId="0" applyNumberFormat="1" applyFont="1" applyFill="1" applyBorder="1" applyAlignment="1" applyProtection="1">
      <alignment horizontal="center" vertical="center"/>
      <protection locked="0"/>
    </xf>
    <xf numFmtId="3" fontId="18" fillId="12" borderId="12" xfId="0" applyNumberFormat="1" applyFont="1" applyFill="1" applyBorder="1" applyAlignment="1" applyProtection="1">
      <alignment horizontal="center" vertical="center"/>
      <protection locked="0"/>
    </xf>
    <xf numFmtId="3" fontId="15" fillId="2" borderId="9" xfId="0" applyNumberFormat="1" applyFont="1" applyFill="1" applyBorder="1" applyAlignment="1">
      <alignment horizontal="center" vertical="center"/>
    </xf>
    <xf numFmtId="3" fontId="10" fillId="2" borderId="9" xfId="0" applyNumberFormat="1" applyFont="1" applyFill="1" applyBorder="1" applyAlignment="1">
      <alignment horizontal="center" vertical="center" wrapText="1"/>
    </xf>
    <xf numFmtId="0" fontId="25" fillId="2" borderId="8" xfId="0" applyFont="1" applyFill="1" applyBorder="1" applyAlignment="1">
      <alignment vertical="center"/>
    </xf>
    <xf numFmtId="0" fontId="23" fillId="2" borderId="7" xfId="0" applyFont="1" applyFill="1" applyBorder="1" applyAlignment="1">
      <alignment horizontal="center" vertical="center"/>
    </xf>
    <xf numFmtId="0" fontId="23" fillId="2" borderId="7" xfId="0" applyFont="1" applyFill="1" applyBorder="1" applyAlignment="1">
      <alignment vertical="center"/>
    </xf>
    <xf numFmtId="3" fontId="25" fillId="8" borderId="10" xfId="0" applyNumberFormat="1" applyFont="1" applyFill="1" applyBorder="1" applyAlignment="1">
      <alignment horizontal="center" vertical="center"/>
    </xf>
    <xf numFmtId="3" fontId="23" fillId="5" borderId="10" xfId="0" applyNumberFormat="1" applyFont="1" applyFill="1" applyBorder="1" applyAlignment="1" applyProtection="1">
      <alignment horizontal="center" vertical="center"/>
      <protection locked="0"/>
    </xf>
    <xf numFmtId="3" fontId="25" fillId="2" borderId="11" xfId="0" applyNumberFormat="1" applyFont="1" applyFill="1" applyBorder="1" applyAlignment="1" applyProtection="1">
      <alignment horizontal="center" vertical="center"/>
      <protection locked="0"/>
    </xf>
    <xf numFmtId="0" fontId="23" fillId="2" borderId="13" xfId="0" applyFont="1" applyFill="1" applyBorder="1" applyAlignment="1">
      <alignment horizontal="center" vertical="center"/>
    </xf>
    <xf numFmtId="0" fontId="23" fillId="2" borderId="13" xfId="0" applyFont="1" applyFill="1" applyBorder="1" applyAlignment="1">
      <alignment vertical="center" wrapText="1"/>
    </xf>
    <xf numFmtId="3" fontId="25" fillId="8" borderId="11" xfId="0" applyNumberFormat="1" applyFont="1" applyFill="1" applyBorder="1" applyAlignment="1">
      <alignment horizontal="center" vertical="center"/>
    </xf>
    <xf numFmtId="3" fontId="23" fillId="2" borderId="11" xfId="0" applyNumberFormat="1" applyFont="1" applyFill="1" applyBorder="1" applyAlignment="1" applyProtection="1">
      <alignment horizontal="center" vertical="center"/>
      <protection locked="0"/>
    </xf>
    <xf numFmtId="0" fontId="23" fillId="2" borderId="11" xfId="0" applyFont="1" applyFill="1" applyBorder="1" applyAlignment="1">
      <alignment horizontal="center" vertical="center"/>
    </xf>
    <xf numFmtId="3" fontId="23" fillId="7" borderId="11" xfId="0" applyNumberFormat="1" applyFont="1" applyFill="1" applyBorder="1" applyAlignment="1" applyProtection="1">
      <alignment horizontal="center" vertical="center"/>
      <protection locked="0"/>
    </xf>
    <xf numFmtId="0" fontId="23" fillId="2" borderId="9" xfId="0" applyFont="1" applyFill="1" applyBorder="1" applyAlignment="1">
      <alignment horizontal="center" vertical="center"/>
    </xf>
    <xf numFmtId="0" fontId="23" fillId="2" borderId="9" xfId="0" applyFont="1" applyFill="1" applyBorder="1" applyAlignment="1">
      <alignment vertical="center" wrapText="1"/>
    </xf>
    <xf numFmtId="3" fontId="25" fillId="8" borderId="13" xfId="0" applyNumberFormat="1" applyFont="1" applyFill="1" applyBorder="1" applyAlignment="1">
      <alignment horizontal="center" vertical="center"/>
    </xf>
    <xf numFmtId="3" fontId="23" fillId="2" borderId="9" xfId="0" applyNumberFormat="1" applyFont="1" applyFill="1" applyBorder="1" applyAlignment="1" applyProtection="1">
      <alignment horizontal="center" vertical="center"/>
      <protection locked="0"/>
    </xf>
    <xf numFmtId="3" fontId="23" fillId="2" borderId="4" xfId="0" applyNumberFormat="1" applyFont="1" applyFill="1" applyBorder="1" applyAlignment="1" applyProtection="1">
      <alignment horizontal="center" vertical="center"/>
      <protection locked="0"/>
    </xf>
    <xf numFmtId="3" fontId="23" fillId="2" borderId="18" xfId="0" applyNumberFormat="1" applyFont="1" applyFill="1" applyBorder="1" applyAlignment="1" applyProtection="1">
      <alignment horizontal="center" vertical="center"/>
      <protection locked="0"/>
    </xf>
    <xf numFmtId="0" fontId="23" fillId="2" borderId="11" xfId="0" applyFont="1" applyFill="1" applyBorder="1" applyAlignment="1">
      <alignment vertical="center" wrapText="1"/>
    </xf>
    <xf numFmtId="3" fontId="23" fillId="2" borderId="10" xfId="0" applyNumberFormat="1" applyFont="1" applyFill="1" applyBorder="1" applyAlignment="1" applyProtection="1">
      <alignment horizontal="center" vertical="center"/>
      <protection locked="0"/>
    </xf>
    <xf numFmtId="3" fontId="23" fillId="2" borderId="7" xfId="0" applyNumberFormat="1" applyFont="1" applyFill="1" applyBorder="1" applyAlignment="1" applyProtection="1">
      <alignment horizontal="center" vertical="center"/>
      <protection locked="0"/>
    </xf>
    <xf numFmtId="3" fontId="23" fillId="2" borderId="13" xfId="0" applyNumberFormat="1" applyFont="1" applyFill="1" applyBorder="1" applyAlignment="1" applyProtection="1">
      <alignment horizontal="center" vertical="center"/>
      <protection locked="0"/>
    </xf>
    <xf numFmtId="3" fontId="23" fillId="7" borderId="7" xfId="0" applyNumberFormat="1" applyFont="1" applyFill="1" applyBorder="1" applyAlignment="1" applyProtection="1">
      <alignment horizontal="center" vertical="center"/>
      <protection locked="0"/>
    </xf>
    <xf numFmtId="3" fontId="23" fillId="2" borderId="23" xfId="0" applyNumberFormat="1" applyFont="1" applyFill="1" applyBorder="1" applyAlignment="1" applyProtection="1">
      <alignment horizontal="center" vertical="center"/>
      <protection locked="0"/>
    </xf>
    <xf numFmtId="3" fontId="23" fillId="0" borderId="11" xfId="0" applyNumberFormat="1" applyFont="1" applyBorder="1" applyAlignment="1" applyProtection="1">
      <alignment horizontal="center" vertical="center"/>
      <protection locked="0"/>
    </xf>
    <xf numFmtId="0" fontId="23" fillId="2" borderId="12" xfId="0" applyFont="1" applyFill="1" applyBorder="1" applyAlignment="1">
      <alignment horizontal="center" vertical="center"/>
    </xf>
    <xf numFmtId="0" fontId="23" fillId="2" borderId="12" xfId="0" applyFont="1" applyFill="1" applyBorder="1" applyAlignment="1">
      <alignment vertical="center" wrapText="1"/>
    </xf>
    <xf numFmtId="3" fontId="25" fillId="8" borderId="12" xfId="0" applyNumberFormat="1" applyFont="1" applyFill="1" applyBorder="1" applyAlignment="1">
      <alignment horizontal="center" vertical="center"/>
    </xf>
    <xf numFmtId="3" fontId="23" fillId="2" borderId="12" xfId="0" applyNumberFormat="1" applyFont="1" applyFill="1" applyBorder="1" applyAlignment="1" applyProtection="1">
      <alignment horizontal="center" vertical="center"/>
      <protection locked="0"/>
    </xf>
    <xf numFmtId="0" fontId="25" fillId="2" borderId="5" xfId="0" applyFont="1" applyFill="1" applyBorder="1" applyAlignment="1">
      <alignment horizontal="center" vertical="center"/>
    </xf>
    <xf numFmtId="0" fontId="25" fillId="2" borderId="5" xfId="0" applyFont="1" applyFill="1" applyBorder="1" applyAlignment="1">
      <alignment vertical="center"/>
    </xf>
    <xf numFmtId="0" fontId="23" fillId="2" borderId="5" xfId="0" applyFont="1" applyFill="1" applyBorder="1" applyAlignment="1">
      <alignment horizontal="center" vertical="center"/>
    </xf>
    <xf numFmtId="0" fontId="23" fillId="2" borderId="5" xfId="0" applyFont="1" applyFill="1" applyBorder="1" applyAlignment="1">
      <alignment vertical="center" wrapText="1"/>
    </xf>
    <xf numFmtId="3" fontId="23" fillId="2" borderId="5" xfId="0" applyNumberFormat="1" applyFont="1" applyFill="1" applyBorder="1" applyAlignment="1" applyProtection="1">
      <alignment horizontal="center" vertical="center"/>
      <protection locked="0"/>
    </xf>
    <xf numFmtId="3" fontId="23" fillId="2" borderId="15" xfId="0" applyNumberFormat="1" applyFont="1" applyFill="1" applyBorder="1" applyAlignment="1" applyProtection="1">
      <alignment horizontal="center" vertical="center"/>
      <protection locked="0"/>
    </xf>
    <xf numFmtId="3" fontId="23" fillId="2" borderId="16" xfId="0" applyNumberFormat="1" applyFont="1" applyFill="1" applyBorder="1" applyAlignment="1" applyProtection="1">
      <alignment horizontal="center" vertical="center"/>
      <protection locked="0"/>
    </xf>
    <xf numFmtId="3" fontId="23" fillId="2" borderId="19" xfId="0" applyNumberFormat="1" applyFont="1" applyFill="1" applyBorder="1" applyAlignment="1" applyProtection="1">
      <alignment horizontal="center" vertical="center"/>
      <protection locked="0"/>
    </xf>
    <xf numFmtId="3" fontId="23" fillId="2" borderId="20" xfId="0" applyNumberFormat="1" applyFont="1" applyFill="1" applyBorder="1" applyAlignment="1" applyProtection="1">
      <alignment horizontal="center" vertical="center"/>
      <protection locked="0"/>
    </xf>
    <xf numFmtId="3" fontId="23" fillId="0" borderId="15" xfId="0" applyNumberFormat="1" applyFont="1" applyBorder="1" applyAlignment="1" applyProtection="1">
      <alignment horizontal="center" vertical="center"/>
      <protection locked="0"/>
    </xf>
    <xf numFmtId="3" fontId="23" fillId="0" borderId="16" xfId="0" applyNumberFormat="1" applyFont="1" applyBorder="1" applyAlignment="1" applyProtection="1">
      <alignment horizontal="center" vertical="center"/>
      <protection locked="0"/>
    </xf>
    <xf numFmtId="3" fontId="23" fillId="0" borderId="5" xfId="0" applyNumberFormat="1" applyFont="1" applyBorder="1" applyAlignment="1" applyProtection="1">
      <alignment horizontal="center" vertical="center"/>
      <protection locked="0"/>
    </xf>
    <xf numFmtId="3" fontId="23" fillId="8" borderId="5" xfId="0" applyNumberFormat="1" applyFont="1" applyFill="1" applyBorder="1" applyAlignment="1" applyProtection="1">
      <alignment horizontal="center" vertical="center"/>
      <protection locked="0"/>
    </xf>
    <xf numFmtId="3" fontId="23" fillId="0" borderId="19" xfId="0" applyNumberFormat="1" applyFont="1" applyBorder="1" applyAlignment="1" applyProtection="1">
      <alignment horizontal="center" vertical="center"/>
      <protection locked="0"/>
    </xf>
    <xf numFmtId="3" fontId="23" fillId="0" borderId="20" xfId="0" applyNumberFormat="1" applyFont="1" applyBorder="1" applyAlignment="1" applyProtection="1">
      <alignment horizontal="center" vertical="center"/>
      <protection locked="0"/>
    </xf>
    <xf numFmtId="3" fontId="23" fillId="8" borderId="11" xfId="0" applyNumberFormat="1" applyFont="1" applyFill="1" applyBorder="1" applyAlignment="1" applyProtection="1">
      <alignment horizontal="center" vertical="center"/>
      <protection locked="0"/>
    </xf>
    <xf numFmtId="3" fontId="23" fillId="0" borderId="4" xfId="0" applyNumberFormat="1" applyFont="1" applyBorder="1" applyAlignment="1" applyProtection="1">
      <alignment horizontal="center" vertical="center"/>
      <protection locked="0"/>
    </xf>
    <xf numFmtId="3" fontId="23" fillId="0" borderId="18" xfId="0" applyNumberFormat="1" applyFont="1" applyBorder="1" applyAlignment="1" applyProtection="1">
      <alignment horizontal="center" vertical="center"/>
      <protection locked="0"/>
    </xf>
    <xf numFmtId="3" fontId="23" fillId="0" borderId="9" xfId="0" applyNumberFormat="1" applyFont="1" applyBorder="1" applyAlignment="1" applyProtection="1">
      <alignment horizontal="center" vertical="center"/>
      <protection locked="0"/>
    </xf>
    <xf numFmtId="3" fontId="25" fillId="2" borderId="12" xfId="0" applyNumberFormat="1" applyFont="1" applyFill="1" applyBorder="1" applyAlignment="1" applyProtection="1">
      <alignment horizontal="center" vertical="center"/>
      <protection locked="0"/>
    </xf>
    <xf numFmtId="3" fontId="23" fillId="8" borderId="9" xfId="0" applyNumberFormat="1" applyFont="1" applyFill="1" applyBorder="1" applyAlignment="1" applyProtection="1">
      <alignment horizontal="center" vertical="center"/>
      <protection locked="0"/>
    </xf>
    <xf numFmtId="3" fontId="25" fillId="12" borderId="8" xfId="0" applyNumberFormat="1" applyFont="1" applyFill="1" applyBorder="1" applyAlignment="1">
      <alignment horizontal="center" vertical="center"/>
    </xf>
    <xf numFmtId="0" fontId="23" fillId="2" borderId="10" xfId="0" applyFont="1" applyFill="1" applyBorder="1" applyAlignment="1">
      <alignment horizontal="center" vertical="center"/>
    </xf>
    <xf numFmtId="0" fontId="23" fillId="2" borderId="10" xfId="0" applyFont="1" applyFill="1" applyBorder="1" applyAlignment="1">
      <alignment vertical="center" wrapText="1"/>
    </xf>
    <xf numFmtId="3" fontId="23" fillId="12" borderId="11" xfId="0" applyNumberFormat="1" applyFont="1" applyFill="1" applyBorder="1" applyAlignment="1" applyProtection="1">
      <alignment horizontal="center" vertical="center"/>
      <protection locked="0"/>
    </xf>
    <xf numFmtId="3" fontId="23" fillId="12" borderId="19" xfId="0" applyNumberFormat="1" applyFont="1" applyFill="1" applyBorder="1" applyAlignment="1" applyProtection="1">
      <alignment horizontal="center" vertical="center"/>
      <protection locked="0"/>
    </xf>
    <xf numFmtId="3" fontId="23" fillId="12" borderId="20" xfId="0" applyNumberFormat="1" applyFont="1" applyFill="1" applyBorder="1" applyAlignment="1" applyProtection="1">
      <alignment horizontal="center" vertical="center"/>
      <protection locked="0"/>
    </xf>
    <xf numFmtId="3" fontId="25" fillId="12" borderId="11" xfId="0" applyNumberFormat="1" applyFont="1" applyFill="1" applyBorder="1" applyAlignment="1" applyProtection="1">
      <alignment horizontal="center" vertical="center"/>
      <protection locked="0"/>
    </xf>
    <xf numFmtId="3" fontId="23" fillId="12" borderId="12" xfId="0" applyNumberFormat="1" applyFont="1" applyFill="1" applyBorder="1" applyAlignment="1" applyProtection="1">
      <alignment horizontal="center" vertical="center"/>
      <protection locked="0"/>
    </xf>
    <xf numFmtId="3" fontId="23" fillId="12" borderId="26" xfId="0" applyNumberFormat="1" applyFont="1" applyFill="1" applyBorder="1" applyAlignment="1" applyProtection="1">
      <alignment horizontal="center" vertical="center"/>
      <protection locked="0"/>
    </xf>
    <xf numFmtId="3" fontId="23" fillId="12" borderId="27" xfId="0" applyNumberFormat="1" applyFont="1" applyFill="1" applyBorder="1" applyAlignment="1" applyProtection="1">
      <alignment horizontal="center" vertical="center"/>
      <protection locked="0"/>
    </xf>
    <xf numFmtId="3" fontId="25" fillId="12" borderId="12" xfId="0" applyNumberFormat="1" applyFont="1" applyFill="1" applyBorder="1" applyAlignment="1" applyProtection="1">
      <alignment horizontal="center" vertical="center"/>
      <protection locked="0"/>
    </xf>
    <xf numFmtId="3" fontId="23" fillId="2" borderId="0" xfId="0" applyNumberFormat="1" applyFont="1" applyFill="1" applyAlignment="1" applyProtection="1">
      <alignment horizontal="center" vertical="center"/>
      <protection locked="0"/>
    </xf>
    <xf numFmtId="0" fontId="11" fillId="8" borderId="8" xfId="0" applyFont="1" applyFill="1" applyBorder="1" applyAlignment="1">
      <alignment horizontal="center" vertical="center"/>
    </xf>
    <xf numFmtId="0" fontId="16" fillId="0" borderId="10" xfId="0" applyFont="1" applyBorder="1" applyAlignment="1">
      <alignment horizontal="center" vertical="center"/>
    </xf>
    <xf numFmtId="9" fontId="16" fillId="0" borderId="10" xfId="2" applyFont="1" applyBorder="1" applyAlignment="1" applyProtection="1">
      <alignment vertical="center" wrapText="1"/>
    </xf>
    <xf numFmtId="0" fontId="16" fillId="0" borderId="12" xfId="0" applyFont="1" applyBorder="1" applyAlignment="1">
      <alignment vertical="center" wrapText="1"/>
    </xf>
    <xf numFmtId="0" fontId="16" fillId="0" borderId="7" xfId="0" applyFont="1" applyBorder="1" applyAlignment="1">
      <alignment vertical="center" wrapText="1"/>
    </xf>
    <xf numFmtId="3" fontId="10" fillId="0" borderId="8" xfId="0" applyNumberFormat="1" applyFont="1" applyBorder="1" applyAlignment="1" applyProtection="1">
      <alignment horizontal="center" vertical="center"/>
      <protection locked="0"/>
    </xf>
    <xf numFmtId="0" fontId="16" fillId="2" borderId="5" xfId="0" applyFont="1" applyFill="1" applyBorder="1" applyAlignment="1">
      <alignment horizontal="left" vertical="center" wrapText="1"/>
    </xf>
    <xf numFmtId="3" fontId="10" fillId="2" borderId="17" xfId="0" applyNumberFormat="1" applyFont="1" applyFill="1" applyBorder="1" applyAlignment="1" applyProtection="1">
      <alignment horizontal="center" vertical="center"/>
      <protection locked="0"/>
    </xf>
    <xf numFmtId="3" fontId="16" fillId="8" borderId="5" xfId="0" applyNumberFormat="1" applyFont="1" applyFill="1" applyBorder="1" applyAlignment="1" applyProtection="1">
      <alignment horizontal="center" vertical="center"/>
      <protection locked="0"/>
    </xf>
    <xf numFmtId="0" fontId="16" fillId="2" borderId="11" xfId="0" applyFont="1" applyFill="1" applyBorder="1" applyAlignment="1">
      <alignment horizontal="center" vertical="center" wrapText="1"/>
    </xf>
    <xf numFmtId="3" fontId="10" fillId="2" borderId="11" xfId="0" applyNumberFormat="1" applyFont="1" applyFill="1" applyBorder="1" applyAlignment="1" applyProtection="1">
      <alignment horizontal="center" vertical="center"/>
      <protection locked="0"/>
    </xf>
    <xf numFmtId="3" fontId="10" fillId="4" borderId="3" xfId="0" applyNumberFormat="1" applyFont="1" applyFill="1" applyBorder="1" applyAlignment="1">
      <alignment horizontal="center" vertical="center"/>
    </xf>
    <xf numFmtId="0" fontId="10" fillId="2" borderId="2" xfId="0" applyFont="1" applyFill="1" applyBorder="1" applyAlignment="1">
      <alignment horizontal="left" vertical="center"/>
    </xf>
    <xf numFmtId="3" fontId="10" fillId="12" borderId="3" xfId="0" applyNumberFormat="1" applyFont="1" applyFill="1" applyBorder="1" applyAlignment="1">
      <alignment horizontal="center" vertical="center"/>
    </xf>
    <xf numFmtId="0" fontId="16" fillId="12" borderId="11" xfId="0" applyFont="1" applyFill="1" applyBorder="1" applyAlignment="1">
      <alignment vertical="center" wrapText="1"/>
    </xf>
    <xf numFmtId="0" fontId="16" fillId="12" borderId="12" xfId="0" applyFont="1" applyFill="1" applyBorder="1" applyAlignment="1">
      <alignment vertical="center" wrapText="1"/>
    </xf>
    <xf numFmtId="0" fontId="16" fillId="8" borderId="11" xfId="0" applyFont="1" applyFill="1" applyBorder="1" applyAlignment="1">
      <alignment vertical="center" wrapText="1"/>
    </xf>
    <xf numFmtId="0" fontId="16" fillId="8" borderId="12" xfId="0" applyFont="1" applyFill="1" applyBorder="1" applyAlignment="1">
      <alignment vertical="center" wrapText="1"/>
    </xf>
    <xf numFmtId="3" fontId="10" fillId="2" borderId="5" xfId="0" applyNumberFormat="1" applyFont="1" applyFill="1" applyBorder="1" applyAlignment="1" applyProtection="1">
      <alignment horizontal="center" vertical="center"/>
      <protection locked="0"/>
    </xf>
    <xf numFmtId="3" fontId="14" fillId="2" borderId="9" xfId="0" applyNumberFormat="1" applyFont="1" applyFill="1" applyBorder="1" applyAlignment="1">
      <alignment horizontal="center" vertical="center" wrapText="1"/>
    </xf>
    <xf numFmtId="165" fontId="10" fillId="4" borderId="8" xfId="0" applyNumberFormat="1" applyFont="1" applyFill="1" applyBorder="1" applyAlignment="1">
      <alignment horizontal="center" vertical="center"/>
    </xf>
    <xf numFmtId="0" fontId="10" fillId="2" borderId="10" xfId="0" applyFont="1" applyFill="1" applyBorder="1" applyAlignment="1">
      <alignment horizontal="center" vertical="center" wrapText="1"/>
    </xf>
    <xf numFmtId="0" fontId="16" fillId="2" borderId="10" xfId="0" applyFont="1" applyFill="1" applyBorder="1" applyAlignment="1" applyProtection="1">
      <alignment horizontal="center" vertical="center"/>
      <protection locked="0"/>
    </xf>
    <xf numFmtId="0" fontId="16" fillId="5" borderId="10" xfId="0" applyFont="1" applyFill="1" applyBorder="1" applyAlignment="1" applyProtection="1">
      <alignment horizontal="center" vertical="center"/>
      <protection locked="0"/>
    </xf>
    <xf numFmtId="165" fontId="16" fillId="3" borderId="10" xfId="0" applyNumberFormat="1"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165" fontId="16" fillId="3" borderId="11" xfId="0" applyNumberFormat="1" applyFont="1" applyFill="1" applyBorder="1" applyAlignment="1" applyProtection="1">
      <alignment horizontal="center" vertical="center"/>
      <protection locked="0"/>
    </xf>
    <xf numFmtId="0" fontId="16" fillId="5" borderId="11" xfId="0" applyFont="1" applyFill="1" applyBorder="1" applyAlignment="1" applyProtection="1">
      <alignment horizontal="center" vertical="center"/>
      <protection locked="0"/>
    </xf>
    <xf numFmtId="0" fontId="16" fillId="6" borderId="11"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6" borderId="9" xfId="0"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protection locked="0"/>
    </xf>
    <xf numFmtId="165" fontId="10" fillId="4" borderId="11" xfId="0" applyNumberFormat="1" applyFont="1" applyFill="1" applyBorder="1" applyAlignment="1">
      <alignment horizontal="center" vertical="center"/>
    </xf>
    <xf numFmtId="0" fontId="10" fillId="2" borderId="17" xfId="0" applyFont="1" applyFill="1" applyBorder="1" applyAlignment="1">
      <alignment horizontal="center" vertical="center"/>
    </xf>
    <xf numFmtId="0" fontId="16" fillId="2" borderId="5" xfId="0" applyFont="1" applyFill="1" applyBorder="1" applyAlignment="1" applyProtection="1">
      <alignment horizontal="center" vertical="center"/>
      <protection locked="0"/>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165" fontId="10" fillId="12" borderId="8" xfId="0" applyNumberFormat="1" applyFont="1" applyFill="1" applyBorder="1" applyAlignment="1">
      <alignment horizontal="center" vertical="center"/>
    </xf>
    <xf numFmtId="0" fontId="16" fillId="12" borderId="10" xfId="0" applyFont="1" applyFill="1" applyBorder="1" applyAlignment="1" applyProtection="1">
      <alignment horizontal="center" vertical="center"/>
      <protection locked="0"/>
    </xf>
    <xf numFmtId="0" fontId="16" fillId="12" borderId="11" xfId="0" applyFont="1" applyFill="1" applyBorder="1" applyAlignment="1" applyProtection="1">
      <alignment horizontal="center" vertical="center"/>
      <protection locked="0"/>
    </xf>
    <xf numFmtId="0" fontId="16" fillId="12" borderId="12" xfId="0" applyFont="1" applyFill="1" applyBorder="1" applyAlignment="1" applyProtection="1">
      <alignment horizontal="center" vertical="center"/>
      <protection locked="0"/>
    </xf>
    <xf numFmtId="0" fontId="10" fillId="2" borderId="8" xfId="3" applyFont="1" applyFill="1" applyBorder="1" applyAlignment="1">
      <alignment horizontal="center" vertical="center" wrapText="1"/>
    </xf>
    <xf numFmtId="0" fontId="16" fillId="2" borderId="9" xfId="3" applyFont="1" applyFill="1" applyBorder="1" applyAlignment="1">
      <alignment horizontal="center" textRotation="90" wrapText="1"/>
    </xf>
    <xf numFmtId="0" fontId="16" fillId="2" borderId="7" xfId="3" applyFont="1" applyFill="1" applyBorder="1" applyAlignment="1">
      <alignment horizontal="center" textRotation="90" wrapText="1"/>
    </xf>
    <xf numFmtId="0" fontId="16" fillId="2" borderId="8" xfId="3" applyFont="1" applyFill="1" applyBorder="1" applyAlignment="1">
      <alignment horizontal="center" textRotation="90" wrapText="1"/>
    </xf>
    <xf numFmtId="0" fontId="10" fillId="2" borderId="8" xfId="3" applyFont="1" applyFill="1" applyBorder="1" applyAlignment="1">
      <alignment horizontal="center" vertical="center"/>
    </xf>
    <xf numFmtId="0" fontId="10" fillId="4" borderId="8" xfId="3" applyFont="1" applyFill="1" applyBorder="1" applyAlignment="1">
      <alignment horizontal="center" vertical="center"/>
    </xf>
    <xf numFmtId="0" fontId="16" fillId="2" borderId="11" xfId="3" applyFont="1" applyFill="1" applyBorder="1" applyAlignment="1">
      <alignment horizontal="center" vertical="center"/>
    </xf>
    <xf numFmtId="0" fontId="16" fillId="2" borderId="11" xfId="3" applyFont="1" applyFill="1" applyBorder="1" applyAlignment="1">
      <alignment vertical="center" wrapText="1"/>
    </xf>
    <xf numFmtId="0" fontId="10" fillId="2" borderId="11" xfId="3" applyFont="1" applyFill="1" applyBorder="1" applyAlignment="1">
      <alignment horizontal="center" vertical="center"/>
    </xf>
    <xf numFmtId="0" fontId="16" fillId="2" borderId="11" xfId="3" applyFont="1" applyFill="1" applyBorder="1" applyAlignment="1" applyProtection="1">
      <alignment horizontal="center" vertical="center"/>
      <protection locked="0"/>
    </xf>
    <xf numFmtId="165" fontId="16" fillId="3" borderId="11" xfId="3" applyNumberFormat="1" applyFont="1" applyFill="1" applyBorder="1" applyAlignment="1" applyProtection="1">
      <alignment horizontal="center" vertical="center"/>
      <protection locked="0"/>
    </xf>
    <xf numFmtId="0" fontId="16" fillId="0" borderId="11" xfId="3" applyFont="1" applyBorder="1" applyAlignment="1" applyProtection="1">
      <alignment horizontal="center" vertical="center"/>
      <protection locked="0"/>
    </xf>
    <xf numFmtId="165" fontId="16" fillId="0" borderId="11" xfId="3" applyNumberFormat="1" applyFont="1" applyBorder="1" applyAlignment="1" applyProtection="1">
      <alignment horizontal="center" vertical="center"/>
      <protection locked="0"/>
    </xf>
    <xf numFmtId="0" fontId="16" fillId="2" borderId="12" xfId="3" applyFont="1" applyFill="1" applyBorder="1" applyAlignment="1">
      <alignment horizontal="center" vertical="center"/>
    </xf>
    <xf numFmtId="0" fontId="16" fillId="2" borderId="12" xfId="3" applyFont="1" applyFill="1" applyBorder="1" applyAlignment="1">
      <alignment vertical="center" wrapText="1"/>
    </xf>
    <xf numFmtId="0" fontId="10" fillId="2" borderId="12" xfId="3" applyFont="1" applyFill="1" applyBorder="1" applyAlignment="1">
      <alignment horizontal="center" vertical="center"/>
    </xf>
    <xf numFmtId="0" fontId="16" fillId="2" borderId="12" xfId="3" applyFont="1" applyFill="1" applyBorder="1" applyAlignment="1" applyProtection="1">
      <alignment horizontal="center" vertical="center"/>
      <protection locked="0"/>
    </xf>
    <xf numFmtId="0" fontId="10" fillId="2" borderId="8" xfId="3" applyFont="1" applyFill="1" applyBorder="1" applyAlignment="1">
      <alignment horizontal="left" vertical="center" wrapText="1"/>
    </xf>
    <xf numFmtId="165" fontId="16" fillId="0" borderId="12" xfId="3" applyNumberFormat="1" applyFont="1" applyBorder="1" applyAlignment="1" applyProtection="1">
      <alignment horizontal="center" vertical="center"/>
      <protection locked="0"/>
    </xf>
    <xf numFmtId="0" fontId="10" fillId="12" borderId="8" xfId="3" applyFont="1" applyFill="1" applyBorder="1" applyAlignment="1">
      <alignment horizontal="center" vertical="center"/>
    </xf>
    <xf numFmtId="0" fontId="16" fillId="12" borderId="11" xfId="3" applyFont="1" applyFill="1" applyBorder="1" applyAlignment="1" applyProtection="1">
      <alignment horizontal="center" vertical="center"/>
      <protection locked="0"/>
    </xf>
    <xf numFmtId="0" fontId="16" fillId="12" borderId="12" xfId="3" applyFont="1" applyFill="1" applyBorder="1" applyAlignment="1" applyProtection="1">
      <alignment horizontal="center" vertical="center"/>
      <protection locked="0"/>
    </xf>
    <xf numFmtId="0" fontId="23" fillId="0" borderId="8" xfId="0" applyFont="1" applyBorder="1" applyAlignment="1">
      <alignment horizontal="center" textRotation="90" wrapText="1"/>
    </xf>
    <xf numFmtId="0" fontId="58" fillId="0" borderId="8" xfId="0" applyFont="1" applyBorder="1" applyAlignment="1">
      <alignment horizontal="center" vertical="center"/>
    </xf>
    <xf numFmtId="166" fontId="23" fillId="0" borderId="10" xfId="0" applyNumberFormat="1" applyFont="1" applyBorder="1" applyAlignment="1">
      <alignment horizontal="center" vertical="center"/>
    </xf>
    <xf numFmtId="3" fontId="25" fillId="0" borderId="10" xfId="0" applyNumberFormat="1" applyFont="1" applyBorder="1" applyAlignment="1">
      <alignment horizontal="center" vertical="center"/>
    </xf>
    <xf numFmtId="166" fontId="23" fillId="0" borderId="11" xfId="0" applyNumberFormat="1" applyFont="1" applyBorder="1" applyAlignment="1">
      <alignment horizontal="center" vertical="center"/>
    </xf>
    <xf numFmtId="0" fontId="23" fillId="2" borderId="11" xfId="0" applyFont="1" applyFill="1" applyBorder="1" applyAlignment="1">
      <alignment horizontal="left" vertical="center" wrapText="1"/>
    </xf>
    <xf numFmtId="3" fontId="25" fillId="0" borderId="11" xfId="0" applyNumberFormat="1" applyFont="1" applyBorder="1" applyAlignment="1">
      <alignment horizontal="center" vertical="center"/>
    </xf>
    <xf numFmtId="166" fontId="23" fillId="0" borderId="13" xfId="0" applyNumberFormat="1" applyFont="1" applyBorder="1" applyAlignment="1">
      <alignment horizontal="center" vertical="center"/>
    </xf>
    <xf numFmtId="0" fontId="23" fillId="2" borderId="13" xfId="0" applyFont="1" applyFill="1" applyBorder="1" applyAlignment="1">
      <alignment horizontal="left" vertical="center" wrapText="1"/>
    </xf>
    <xf numFmtId="3" fontId="25" fillId="0" borderId="13" xfId="0" applyNumberFormat="1" applyFont="1" applyBorder="1" applyAlignment="1">
      <alignment horizontal="center" vertical="center"/>
    </xf>
    <xf numFmtId="3" fontId="23" fillId="0" borderId="13" xfId="0" applyNumberFormat="1" applyFont="1" applyBorder="1" applyAlignment="1" applyProtection="1">
      <alignment horizontal="center" vertical="center"/>
      <protection locked="0"/>
    </xf>
    <xf numFmtId="166" fontId="23" fillId="0" borderId="8" xfId="0" applyNumberFormat="1" applyFont="1" applyBorder="1" applyAlignment="1">
      <alignment horizontal="center" vertical="center"/>
    </xf>
    <xf numFmtId="0" fontId="25" fillId="2" borderId="8" xfId="0" applyFont="1" applyFill="1" applyBorder="1" applyAlignment="1">
      <alignment horizontal="left" vertical="center" wrapText="1"/>
    </xf>
    <xf numFmtId="0" fontId="23" fillId="2" borderId="10" xfId="0" applyFont="1" applyFill="1" applyBorder="1" applyAlignment="1">
      <alignment horizontal="left" vertical="center" wrapText="1"/>
    </xf>
    <xf numFmtId="3" fontId="25" fillId="0" borderId="8" xfId="0" applyNumberFormat="1" applyFont="1" applyBorder="1" applyAlignment="1">
      <alignment horizontal="center" vertical="center"/>
    </xf>
    <xf numFmtId="3" fontId="23" fillId="0" borderId="8" xfId="0" applyNumberFormat="1" applyFont="1" applyBorder="1" applyAlignment="1" applyProtection="1">
      <alignment horizontal="center" vertical="center"/>
      <protection locked="0"/>
    </xf>
    <xf numFmtId="3" fontId="23" fillId="12" borderId="10" xfId="0" applyNumberFormat="1" applyFont="1" applyFill="1" applyBorder="1" applyAlignment="1" applyProtection="1">
      <alignment horizontal="center" vertical="center"/>
      <protection locked="0"/>
    </xf>
    <xf numFmtId="3" fontId="23" fillId="12" borderId="8" xfId="0" applyNumberFormat="1" applyFont="1" applyFill="1" applyBorder="1" applyAlignment="1" applyProtection="1">
      <alignment horizontal="center" vertical="center"/>
      <protection locked="0"/>
    </xf>
    <xf numFmtId="0" fontId="23" fillId="2" borderId="9" xfId="0" applyFont="1" applyFill="1" applyBorder="1" applyAlignment="1">
      <alignment horizontal="center" textRotation="90" wrapText="1"/>
    </xf>
    <xf numFmtId="3" fontId="18" fillId="8" borderId="10" xfId="0" applyNumberFormat="1" applyFont="1" applyFill="1" applyBorder="1" applyAlignment="1" applyProtection="1">
      <alignment horizontal="center" vertical="center"/>
      <protection locked="0"/>
    </xf>
    <xf numFmtId="3" fontId="18" fillId="8" borderId="11" xfId="0" applyNumberFormat="1" applyFont="1" applyFill="1" applyBorder="1" applyAlignment="1" applyProtection="1">
      <alignment horizontal="center" vertical="center"/>
      <protection locked="0"/>
    </xf>
    <xf numFmtId="3" fontId="18" fillId="8" borderId="9" xfId="0" applyNumberFormat="1" applyFont="1" applyFill="1" applyBorder="1" applyAlignment="1" applyProtection="1">
      <alignment horizontal="center" vertical="center"/>
      <protection locked="0"/>
    </xf>
    <xf numFmtId="3" fontId="18" fillId="8" borderId="7" xfId="0" applyNumberFormat="1" applyFont="1" applyFill="1" applyBorder="1" applyAlignment="1" applyProtection="1">
      <alignment horizontal="center" vertical="center"/>
      <protection locked="0"/>
    </xf>
    <xf numFmtId="3" fontId="18" fillId="8" borderId="12" xfId="0" applyNumberFormat="1" applyFont="1" applyFill="1" applyBorder="1" applyAlignment="1" applyProtection="1">
      <alignment horizontal="center" vertical="center"/>
      <protection locked="0"/>
    </xf>
    <xf numFmtId="0" fontId="43" fillId="0" borderId="0" xfId="6" applyFont="1" applyAlignment="1">
      <alignment horizontal="center" vertical="center"/>
    </xf>
    <xf numFmtId="0" fontId="58" fillId="2" borderId="7" xfId="0" applyFont="1" applyFill="1" applyBorder="1" applyAlignment="1">
      <alignment horizontal="center" vertical="center" wrapText="1"/>
    </xf>
    <xf numFmtId="0" fontId="25" fillId="2" borderId="5"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17" xfId="0" applyFont="1" applyFill="1" applyBorder="1" applyAlignment="1">
      <alignment horizontal="center" vertical="center"/>
    </xf>
    <xf numFmtId="0" fontId="25" fillId="2" borderId="8" xfId="0" applyFont="1" applyFill="1" applyBorder="1" applyAlignment="1">
      <alignment vertical="center" wrapText="1"/>
    </xf>
    <xf numFmtId="3" fontId="14" fillId="8" borderId="13" xfId="0" applyNumberFormat="1" applyFont="1" applyFill="1" applyBorder="1" applyAlignment="1">
      <alignment horizontal="center" vertical="center"/>
    </xf>
    <xf numFmtId="0" fontId="50" fillId="0" borderId="4" xfId="0" applyFont="1" applyBorder="1" applyAlignment="1">
      <alignment vertical="center"/>
    </xf>
    <xf numFmtId="3" fontId="52" fillId="0" borderId="8" xfId="0" applyNumberFormat="1" applyFont="1" applyBorder="1" applyAlignment="1">
      <alignment horizontal="center"/>
    </xf>
    <xf numFmtId="0" fontId="11" fillId="2" borderId="8" xfId="0" applyFont="1" applyFill="1" applyBorder="1" applyAlignment="1">
      <alignment horizontal="center" vertical="center" wrapText="1"/>
    </xf>
    <xf numFmtId="3" fontId="52" fillId="4" borderId="8" xfId="0" applyNumberFormat="1" applyFont="1" applyFill="1" applyBorder="1" applyAlignment="1">
      <alignment horizontal="center" vertical="center" wrapText="1"/>
    </xf>
    <xf numFmtId="3" fontId="52" fillId="4" borderId="8" xfId="0" quotePrefix="1" applyNumberFormat="1" applyFont="1" applyFill="1" applyBorder="1" applyAlignment="1">
      <alignment horizontal="center" vertical="center"/>
    </xf>
    <xf numFmtId="3" fontId="52" fillId="4" borderId="8" xfId="0" quotePrefix="1" applyNumberFormat="1" applyFont="1" applyFill="1" applyBorder="1" applyAlignment="1">
      <alignment horizontal="center" vertical="center" wrapText="1"/>
    </xf>
    <xf numFmtId="0" fontId="52" fillId="0" borderId="8" xfId="0" applyFont="1" applyBorder="1" applyAlignment="1">
      <alignment horizontal="center" vertical="center"/>
    </xf>
    <xf numFmtId="10" fontId="22" fillId="11" borderId="8" xfId="0" applyNumberFormat="1" applyFont="1" applyFill="1" applyBorder="1" applyAlignment="1">
      <alignment horizontal="center" vertical="center" wrapText="1"/>
    </xf>
    <xf numFmtId="0" fontId="22" fillId="0" borderId="8" xfId="0" applyFont="1" applyBorder="1" applyAlignment="1">
      <alignment wrapText="1"/>
    </xf>
    <xf numFmtId="0" fontId="49" fillId="8" borderId="8" xfId="0" applyFont="1" applyFill="1" applyBorder="1" applyAlignment="1">
      <alignment horizontal="left" vertical="center" wrapText="1"/>
    </xf>
    <xf numFmtId="0" fontId="61" fillId="0" borderId="8" xfId="0" applyFont="1" applyBorder="1" applyAlignment="1">
      <alignment horizontal="center"/>
    </xf>
    <xf numFmtId="10" fontId="61" fillId="0" borderId="8" xfId="0" applyNumberFormat="1" applyFont="1" applyBorder="1" applyAlignment="1">
      <alignment horizontal="center" vertical="center"/>
    </xf>
    <xf numFmtId="0" fontId="49" fillId="0" borderId="8" xfId="0" applyFont="1" applyBorder="1" applyAlignment="1">
      <alignment wrapText="1"/>
    </xf>
    <xf numFmtId="0" fontId="59" fillId="0" borderId="15" xfId="0" applyFont="1" applyBorder="1" applyAlignment="1">
      <alignment wrapText="1"/>
    </xf>
    <xf numFmtId="3" fontId="18" fillId="13" borderId="8" xfId="0" applyNumberFormat="1" applyFont="1" applyFill="1" applyBorder="1" applyAlignment="1" applyProtection="1">
      <alignment horizontal="center" vertical="center"/>
      <protection locked="0"/>
    </xf>
    <xf numFmtId="0" fontId="16" fillId="8" borderId="12" xfId="0" applyFont="1" applyFill="1" applyBorder="1" applyAlignment="1">
      <alignment horizontal="center" vertical="center" wrapText="1"/>
    </xf>
    <xf numFmtId="3" fontId="39" fillId="8" borderId="12" xfId="7" applyNumberFormat="1" applyFont="1" applyFill="1" applyBorder="1" applyAlignment="1" applyProtection="1">
      <alignment horizontal="right" vertical="center" wrapText="1"/>
      <protection locked="0"/>
    </xf>
    <xf numFmtId="3" fontId="18" fillId="0" borderId="13" xfId="0" applyNumberFormat="1" applyFont="1" applyBorder="1" applyAlignment="1" applyProtection="1">
      <alignment horizontal="center" vertical="center"/>
      <protection locked="0"/>
    </xf>
    <xf numFmtId="0" fontId="18" fillId="0" borderId="13" xfId="0" applyFont="1" applyBorder="1" applyAlignment="1">
      <alignment horizontal="left" vertical="center" wrapText="1"/>
    </xf>
    <xf numFmtId="3" fontId="39" fillId="0" borderId="24" xfId="7" applyNumberFormat="1" applyFont="1" applyBorder="1" applyAlignment="1" applyProtection="1">
      <alignment horizontal="center" vertical="center" wrapText="1"/>
      <protection locked="0"/>
    </xf>
    <xf numFmtId="3" fontId="40" fillId="10" borderId="24" xfId="7" applyNumberFormat="1" applyFont="1" applyFill="1" applyBorder="1" applyAlignment="1" applyProtection="1">
      <alignment horizontal="center" vertical="center" wrapText="1"/>
    </xf>
    <xf numFmtId="3" fontId="40" fillId="0" borderId="24" xfId="7" applyNumberFormat="1" applyFont="1" applyBorder="1" applyAlignment="1" applyProtection="1">
      <alignment horizontal="center" vertical="center" wrapText="1"/>
      <protection locked="0"/>
    </xf>
    <xf numFmtId="3" fontId="39" fillId="10" borderId="24" xfId="7" applyNumberFormat="1" applyFont="1" applyFill="1" applyBorder="1" applyAlignment="1" applyProtection="1">
      <alignment horizontal="center" vertical="center" wrapText="1"/>
    </xf>
    <xf numFmtId="3" fontId="39" fillId="0" borderId="24" xfId="7" applyNumberFormat="1" applyFont="1" applyFill="1" applyBorder="1" applyAlignment="1" applyProtection="1">
      <alignment horizontal="center" vertical="center" wrapText="1"/>
      <protection locked="0"/>
    </xf>
    <xf numFmtId="3" fontId="40" fillId="0" borderId="24" xfId="7" applyNumberFormat="1" applyFont="1" applyFill="1" applyBorder="1" applyAlignment="1" applyProtection="1">
      <alignment horizontal="center" vertical="center" wrapText="1"/>
      <protection locked="0"/>
    </xf>
    <xf numFmtId="3" fontId="40" fillId="8" borderId="24" xfId="7" applyNumberFormat="1" applyFont="1" applyFill="1" applyBorder="1" applyAlignment="1" applyProtection="1">
      <alignment horizontal="center" vertical="center" wrapText="1"/>
      <protection locked="0"/>
    </xf>
    <xf numFmtId="3" fontId="40" fillId="8" borderId="24" xfId="7" applyNumberFormat="1" applyFont="1" applyFill="1" applyBorder="1" applyAlignment="1" applyProtection="1">
      <alignment horizontal="center" vertical="center" wrapText="1"/>
    </xf>
    <xf numFmtId="3" fontId="39" fillId="8" borderId="24" xfId="7" applyNumberFormat="1" applyFont="1" applyFill="1" applyBorder="1" applyAlignment="1" applyProtection="1">
      <alignment horizontal="center" vertical="center" wrapText="1"/>
    </xf>
    <xf numFmtId="3" fontId="39" fillId="8" borderId="37" xfId="7" applyNumberFormat="1" applyFont="1" applyFill="1" applyBorder="1" applyAlignment="1" applyProtection="1">
      <alignment horizontal="center" vertical="center" wrapText="1"/>
      <protection locked="0"/>
    </xf>
    <xf numFmtId="167" fontId="40" fillId="9" borderId="11" xfId="7" applyNumberFormat="1" applyFont="1" applyFill="1" applyBorder="1" applyAlignment="1" applyProtection="1">
      <alignment horizontal="center" vertical="center" wrapText="1"/>
    </xf>
    <xf numFmtId="3" fontId="40" fillId="9" borderId="24" xfId="7" applyNumberFormat="1" applyFont="1" applyFill="1" applyBorder="1" applyAlignment="1" applyProtection="1">
      <alignment horizontal="center" vertical="center" wrapText="1"/>
    </xf>
    <xf numFmtId="167" fontId="39" fillId="10" borderId="36" xfId="7" applyNumberFormat="1" applyFont="1" applyFill="1" applyBorder="1" applyAlignment="1" applyProtection="1">
      <alignment horizontal="right" vertical="center" wrapText="1"/>
    </xf>
    <xf numFmtId="0" fontId="47" fillId="0" borderId="5" xfId="0" quotePrefix="1" applyFont="1" applyBorder="1" applyAlignment="1">
      <alignment horizontal="center" vertical="center" wrapText="1"/>
    </xf>
    <xf numFmtId="167" fontId="40" fillId="10" borderId="10" xfId="7" applyNumberFormat="1" applyFont="1" applyFill="1" applyBorder="1" applyAlignment="1" applyProtection="1">
      <alignment horizontal="right" vertical="center" wrapText="1"/>
    </xf>
    <xf numFmtId="3" fontId="52" fillId="4" borderId="8" xfId="0" applyNumberFormat="1" applyFont="1" applyFill="1" applyBorder="1" applyAlignment="1">
      <alignment horizontal="center"/>
    </xf>
    <xf numFmtId="0" fontId="14" fillId="0" borderId="8" xfId="0" applyFont="1" applyBorder="1"/>
    <xf numFmtId="0" fontId="52" fillId="8" borderId="8" xfId="0" applyFont="1" applyFill="1" applyBorder="1" applyAlignment="1">
      <alignment wrapText="1"/>
    </xf>
    <xf numFmtId="0" fontId="53" fillId="0" borderId="7" xfId="0" applyFont="1" applyBorder="1" applyAlignment="1">
      <alignment horizontal="center" vertical="center"/>
    </xf>
    <xf numFmtId="0" fontId="23" fillId="0" borderId="5" xfId="0" applyFont="1" applyBorder="1" applyAlignment="1">
      <alignment horizontal="center" textRotation="90"/>
    </xf>
    <xf numFmtId="165" fontId="25" fillId="8" borderId="0" xfId="0" applyNumberFormat="1" applyFont="1" applyFill="1" applyAlignment="1">
      <alignment horizontal="center" vertical="center"/>
    </xf>
    <xf numFmtId="0" fontId="25" fillId="0" borderId="0" xfId="0" applyFont="1" applyAlignment="1">
      <alignment horizontal="center" vertical="center"/>
    </xf>
    <xf numFmtId="0" fontId="10"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xf>
    <xf numFmtId="0" fontId="10" fillId="2" borderId="0" xfId="3" applyFont="1" applyFill="1" applyAlignment="1">
      <alignment horizontal="center" vertical="center"/>
    </xf>
    <xf numFmtId="0" fontId="16" fillId="2" borderId="5" xfId="0" quotePrefix="1" applyFont="1" applyFill="1" applyBorder="1" applyAlignment="1">
      <alignment horizontal="center" textRotation="90" wrapText="1"/>
    </xf>
    <xf numFmtId="3" fontId="0" fillId="5" borderId="10" xfId="0" applyNumberFormat="1" applyFill="1" applyBorder="1" applyAlignment="1" applyProtection="1">
      <alignment horizontal="center" vertical="center"/>
      <protection locked="0"/>
    </xf>
    <xf numFmtId="3" fontId="0" fillId="3" borderId="10" xfId="0" applyNumberFormat="1" applyFill="1" applyBorder="1" applyAlignment="1" applyProtection="1">
      <alignment horizontal="center" vertical="center"/>
      <protection locked="0"/>
    </xf>
    <xf numFmtId="3" fontId="0" fillId="2" borderId="10" xfId="0" applyNumberFormat="1" applyFill="1" applyBorder="1" applyAlignment="1" applyProtection="1">
      <alignment horizontal="center" vertical="center"/>
      <protection locked="0"/>
    </xf>
    <xf numFmtId="3" fontId="0" fillId="2" borderId="11" xfId="0" applyNumberFormat="1" applyFill="1" applyBorder="1" applyAlignment="1" applyProtection="1">
      <alignment horizontal="center" vertical="center"/>
      <protection locked="0"/>
    </xf>
    <xf numFmtId="3" fontId="0" fillId="3" borderId="11" xfId="0" applyNumberFormat="1" applyFill="1" applyBorder="1" applyAlignment="1" applyProtection="1">
      <alignment horizontal="center" vertical="center"/>
      <protection locked="0"/>
    </xf>
    <xf numFmtId="3" fontId="0" fillId="2" borderId="12" xfId="0" applyNumberFormat="1" applyFill="1" applyBorder="1" applyAlignment="1" applyProtection="1">
      <alignment horizontal="center" vertical="center"/>
      <protection locked="0"/>
    </xf>
    <xf numFmtId="3" fontId="0" fillId="2" borderId="13" xfId="0" applyNumberFormat="1" applyFill="1" applyBorder="1" applyAlignment="1" applyProtection="1">
      <alignment horizontal="center" vertical="center"/>
      <protection locked="0"/>
    </xf>
    <xf numFmtId="3" fontId="0" fillId="2" borderId="5" xfId="0" applyNumberFormat="1" applyFill="1" applyBorder="1" applyAlignment="1" applyProtection="1">
      <alignment horizontal="center" vertical="center"/>
      <protection locked="0"/>
    </xf>
    <xf numFmtId="3" fontId="0" fillId="12" borderId="11" xfId="0" applyNumberFormat="1" applyFill="1" applyBorder="1" applyAlignment="1" applyProtection="1">
      <alignment horizontal="center" vertical="center"/>
      <protection locked="0"/>
    </xf>
    <xf numFmtId="3" fontId="0" fillId="12" borderId="13" xfId="0" applyNumberFormat="1" applyFill="1" applyBorder="1" applyAlignment="1" applyProtection="1">
      <alignment horizontal="center" vertical="center"/>
      <protection locked="0"/>
    </xf>
    <xf numFmtId="3" fontId="0" fillId="12" borderId="12" xfId="0" applyNumberFormat="1" applyFill="1" applyBorder="1" applyAlignment="1" applyProtection="1">
      <alignment horizontal="center" vertical="center"/>
      <protection locked="0"/>
    </xf>
    <xf numFmtId="0" fontId="18" fillId="2" borderId="11" xfId="0" applyFont="1" applyFill="1" applyBorder="1" applyAlignment="1">
      <alignment horizontal="left" vertical="center" wrapText="1"/>
    </xf>
    <xf numFmtId="3" fontId="0" fillId="6" borderId="11" xfId="0" applyNumberFormat="1" applyFill="1" applyBorder="1" applyAlignment="1" applyProtection="1">
      <alignment horizontal="center" vertical="center"/>
      <protection locked="0"/>
    </xf>
    <xf numFmtId="3" fontId="0" fillId="6" borderId="9" xfId="0" applyNumberFormat="1" applyFill="1" applyBorder="1" applyAlignment="1" applyProtection="1">
      <alignment horizontal="center" vertical="center"/>
      <protection locked="0"/>
    </xf>
    <xf numFmtId="0" fontId="18" fillId="2" borderId="7" xfId="4" applyFont="1" applyFill="1" applyBorder="1" applyAlignment="1">
      <alignment vertical="center" wrapText="1"/>
    </xf>
    <xf numFmtId="0" fontId="18" fillId="2" borderId="14" xfId="0" applyFont="1" applyFill="1" applyBorder="1" applyAlignment="1">
      <alignment horizontal="center" textRotation="90" wrapText="1"/>
    </xf>
    <xf numFmtId="0" fontId="10" fillId="9" borderId="0" xfId="0" applyFont="1" applyFill="1" applyAlignment="1">
      <alignment horizontal="center" vertical="center"/>
    </xf>
    <xf numFmtId="0" fontId="23" fillId="0" borderId="5" xfId="0" applyFont="1" applyBorder="1" applyAlignment="1">
      <alignment horizontal="center" textRotation="90" wrapText="1"/>
    </xf>
    <xf numFmtId="0" fontId="67" fillId="2" borderId="0" xfId="0" applyFont="1" applyFill="1"/>
    <xf numFmtId="0" fontId="25" fillId="2" borderId="0" xfId="0" applyFont="1" applyFill="1" applyAlignment="1">
      <alignment vertical="center" wrapText="1"/>
    </xf>
    <xf numFmtId="0" fontId="16" fillId="0" borderId="5" xfId="0" applyFont="1" applyBorder="1" applyAlignment="1" applyProtection="1">
      <alignment horizontal="center" textRotation="90" wrapText="1"/>
      <protection locked="0"/>
    </xf>
    <xf numFmtId="0" fontId="18" fillId="0" borderId="5" xfId="0" applyFont="1" applyBorder="1" applyAlignment="1">
      <alignment horizontal="center" textRotation="90" wrapText="1"/>
    </xf>
    <xf numFmtId="0" fontId="45" fillId="2" borderId="0" xfId="4" applyFont="1" applyFill="1"/>
    <xf numFmtId="0" fontId="58" fillId="0" borderId="8" xfId="0" applyFont="1" applyBorder="1" applyAlignment="1">
      <alignment horizontal="center" vertical="center" wrapText="1"/>
    </xf>
    <xf numFmtId="0" fontId="0" fillId="0" borderId="0" xfId="0" applyFont="1"/>
    <xf numFmtId="0" fontId="0" fillId="0" borderId="8" xfId="0" applyFont="1" applyBorder="1"/>
    <xf numFmtId="3" fontId="52" fillId="8" borderId="8" xfId="0" applyNumberFormat="1" applyFont="1" applyFill="1" applyBorder="1" applyAlignment="1">
      <alignment horizontal="left" vertical="center" wrapText="1"/>
    </xf>
    <xf numFmtId="10" fontId="52" fillId="0" borderId="8" xfId="0" applyNumberFormat="1" applyFont="1" applyBorder="1" applyAlignment="1">
      <alignment horizontal="left" vertical="center" wrapText="1"/>
    </xf>
    <xf numFmtId="3" fontId="62" fillId="0" borderId="11" xfId="7" applyNumberFormat="1" applyFont="1" applyFill="1" applyBorder="1" applyAlignment="1" applyProtection="1">
      <alignment horizontal="right" vertical="center" wrapText="1"/>
    </xf>
    <xf numFmtId="3" fontId="62" fillId="0" borderId="11" xfId="7" applyNumberFormat="1" applyFont="1" applyFill="1" applyBorder="1" applyAlignment="1" applyProtection="1">
      <alignment horizontal="right" vertical="center" wrapText="1"/>
      <protection locked="0"/>
    </xf>
    <xf numFmtId="3" fontId="47" fillId="8" borderId="11" xfId="7" applyNumberFormat="1" applyFont="1" applyFill="1" applyBorder="1" applyAlignment="1" applyProtection="1">
      <alignment horizontal="right" vertical="center" wrapText="1"/>
    </xf>
    <xf numFmtId="3" fontId="47" fillId="8" borderId="11" xfId="7" applyNumberFormat="1" applyFont="1" applyFill="1" applyBorder="1" applyAlignment="1" applyProtection="1">
      <alignment horizontal="right" vertical="center" wrapText="1"/>
      <protection locked="0"/>
    </xf>
    <xf numFmtId="0" fontId="47" fillId="0" borderId="12" xfId="0" applyFont="1" applyBorder="1" applyAlignment="1">
      <alignment horizontal="left" vertical="center" wrapText="1" indent="1"/>
    </xf>
    <xf numFmtId="3" fontId="40" fillId="8" borderId="12" xfId="7" applyNumberFormat="1" applyFont="1" applyFill="1" applyBorder="1" applyAlignment="1" applyProtection="1">
      <alignment horizontal="right" vertical="center" wrapText="1"/>
    </xf>
    <xf numFmtId="0" fontId="68" fillId="0" borderId="32" xfId="8" applyFont="1" applyFill="1" applyBorder="1" applyAlignment="1">
      <alignment horizontal="center" vertical="center" wrapText="1"/>
    </xf>
    <xf numFmtId="0" fontId="53" fillId="2" borderId="11" xfId="0" applyFont="1" applyFill="1" applyBorder="1" applyAlignment="1">
      <alignment horizontal="center" vertical="center"/>
    </xf>
    <xf numFmtId="0" fontId="53" fillId="2" borderId="10" xfId="0" applyFont="1" applyFill="1" applyBorder="1" applyAlignment="1">
      <alignment horizontal="center" vertical="center"/>
    </xf>
    <xf numFmtId="0" fontId="53" fillId="2" borderId="7" xfId="0" applyFont="1" applyFill="1" applyBorder="1" applyAlignment="1">
      <alignment horizontal="center" vertical="center"/>
    </xf>
    <xf numFmtId="0" fontId="53" fillId="2" borderId="13" xfId="0" applyFont="1" applyFill="1" applyBorder="1" applyAlignment="1">
      <alignment horizontal="center" vertical="center"/>
    </xf>
    <xf numFmtId="0" fontId="53" fillId="0" borderId="33" xfId="0" applyFont="1" applyBorder="1" applyAlignment="1">
      <alignment horizontal="center" vertical="center" wrapText="1"/>
    </xf>
    <xf numFmtId="0" fontId="53" fillId="0" borderId="32" xfId="0" applyFont="1" applyBorder="1" applyAlignment="1">
      <alignment horizontal="center" vertical="center" wrapText="1"/>
    </xf>
    <xf numFmtId="0" fontId="68" fillId="0" borderId="9" xfId="8" applyFont="1" applyFill="1" applyBorder="1" applyAlignment="1">
      <alignment horizontal="center" vertical="center" wrapText="1"/>
    </xf>
    <xf numFmtId="0" fontId="53" fillId="2" borderId="12" xfId="0" applyFont="1" applyFill="1" applyBorder="1" applyAlignment="1">
      <alignment horizontal="center" vertical="center"/>
    </xf>
    <xf numFmtId="0" fontId="38" fillId="0" borderId="33" xfId="0" applyFont="1" applyBorder="1" applyAlignment="1">
      <alignment vertical="center" wrapText="1"/>
    </xf>
    <xf numFmtId="0" fontId="0" fillId="0" borderId="0" xfId="0" applyFont="1" applyAlignment="1">
      <alignment horizontal="left"/>
    </xf>
    <xf numFmtId="0" fontId="0" fillId="0" borderId="0" xfId="0" applyFont="1" applyAlignment="1">
      <alignment horizont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wrapText="1"/>
    </xf>
    <xf numFmtId="0" fontId="25" fillId="8" borderId="0" xfId="0" applyFont="1" applyFill="1" applyAlignment="1">
      <alignment horizontal="center" vertical="center"/>
    </xf>
    <xf numFmtId="0" fontId="0" fillId="8" borderId="0" xfId="0" applyFont="1" applyFill="1"/>
    <xf numFmtId="0" fontId="0" fillId="8" borderId="0" xfId="0" applyFont="1" applyFill="1" applyAlignment="1">
      <alignment vertical="center"/>
    </xf>
    <xf numFmtId="165" fontId="25" fillId="8" borderId="23" xfId="0" applyNumberFormat="1" applyFont="1" applyFill="1" applyBorder="1" applyAlignment="1">
      <alignment horizontal="center" vertical="center"/>
    </xf>
    <xf numFmtId="0" fontId="0" fillId="8" borderId="0" xfId="0" applyFont="1" applyFill="1" applyAlignment="1">
      <alignment horizontal="center" vertical="center"/>
    </xf>
    <xf numFmtId="0" fontId="12" fillId="8" borderId="0" xfId="0" applyFont="1" applyFill="1"/>
    <xf numFmtId="0" fontId="10" fillId="8" borderId="0" xfId="0" applyFont="1" applyFill="1" applyAlignment="1">
      <alignment horizontal="center" vertical="center"/>
    </xf>
    <xf numFmtId="0" fontId="12" fillId="8" borderId="0" xfId="0" applyFont="1" applyFill="1" applyAlignment="1">
      <alignment horizontal="center" vertical="center"/>
    </xf>
    <xf numFmtId="0" fontId="16" fillId="8" borderId="0" xfId="0" applyFont="1" applyFill="1"/>
    <xf numFmtId="0" fontId="0" fillId="8" borderId="0" xfId="0" applyFill="1" applyAlignment="1">
      <alignment horizontal="center"/>
    </xf>
    <xf numFmtId="0" fontId="16" fillId="8" borderId="0" xfId="0" applyFont="1" applyFill="1" applyAlignment="1">
      <alignment horizontal="center"/>
    </xf>
    <xf numFmtId="0" fontId="19" fillId="8" borderId="0" xfId="0" applyFont="1" applyFill="1" applyAlignment="1">
      <alignment horizontal="center" vertical="center"/>
    </xf>
    <xf numFmtId="0" fontId="11" fillId="8" borderId="0" xfId="0" applyFont="1" applyFill="1" applyAlignment="1">
      <alignment horizontal="center" vertical="center"/>
    </xf>
    <xf numFmtId="0" fontId="18" fillId="8" borderId="0" xfId="0" applyFont="1" applyFill="1" applyAlignment="1">
      <alignment horizontal="center" vertical="center"/>
    </xf>
    <xf numFmtId="0" fontId="18" fillId="8" borderId="0" xfId="0" applyFont="1" applyFill="1" applyAlignment="1">
      <alignment vertical="center" wrapText="1"/>
    </xf>
    <xf numFmtId="0" fontId="18" fillId="8" borderId="0" xfId="0" applyFont="1" applyFill="1" applyAlignment="1">
      <alignment vertical="center"/>
    </xf>
    <xf numFmtId="0" fontId="16" fillId="8" borderId="0" xfId="0" applyFont="1" applyFill="1" applyAlignment="1">
      <alignment horizontal="center" vertical="center"/>
    </xf>
    <xf numFmtId="0" fontId="16" fillId="8" borderId="0" xfId="0" applyFont="1" applyFill="1" applyAlignment="1">
      <alignment horizontal="center" textRotation="90" wrapText="1"/>
    </xf>
    <xf numFmtId="0" fontId="11" fillId="8" borderId="0" xfId="0" applyFont="1" applyFill="1"/>
    <xf numFmtId="0" fontId="67" fillId="8" borderId="0" xfId="0" applyFont="1" applyFill="1"/>
    <xf numFmtId="0" fontId="11" fillId="8" borderId="0" xfId="0" applyFont="1" applyFill="1" applyAlignment="1">
      <alignment horizontal="center"/>
    </xf>
    <xf numFmtId="0" fontId="10" fillId="8" borderId="0" xfId="0" applyFont="1" applyFill="1"/>
    <xf numFmtId="0" fontId="10" fillId="8" borderId="0" xfId="0" applyFont="1" applyFill="1" applyAlignment="1">
      <alignment horizontal="center"/>
    </xf>
    <xf numFmtId="0" fontId="12" fillId="8" borderId="0" xfId="0" applyFont="1" applyFill="1" applyAlignment="1">
      <alignment horizontal="center"/>
    </xf>
    <xf numFmtId="0" fontId="11" fillId="2" borderId="8" xfId="3" applyFont="1" applyFill="1" applyBorder="1" applyAlignment="1">
      <alignment horizontal="center" vertical="center" wrapText="1"/>
    </xf>
    <xf numFmtId="0" fontId="18" fillId="8" borderId="0" xfId="3" applyFont="1" applyFill="1" applyAlignment="1">
      <alignment horizontal="center" wrapText="1"/>
    </xf>
    <xf numFmtId="0" fontId="19" fillId="8" borderId="0" xfId="3" applyFont="1" applyFill="1" applyAlignment="1">
      <alignment horizontal="center" vertical="center" wrapText="1"/>
    </xf>
    <xf numFmtId="0" fontId="10" fillId="8" borderId="0" xfId="3" applyFont="1" applyFill="1" applyAlignment="1">
      <alignment horizontal="center" vertical="center"/>
    </xf>
    <xf numFmtId="0" fontId="12" fillId="8" borderId="0" xfId="3" applyFont="1" applyFill="1"/>
    <xf numFmtId="3" fontId="0" fillId="5" borderId="10" xfId="0" applyNumberFormat="1" applyFont="1" applyFill="1" applyBorder="1" applyAlignment="1" applyProtection="1">
      <alignment horizontal="center" vertical="center"/>
      <protection locked="0"/>
    </xf>
    <xf numFmtId="3" fontId="0" fillId="3" borderId="10" xfId="0" applyNumberFormat="1" applyFont="1" applyFill="1" applyBorder="1" applyAlignment="1" applyProtection="1">
      <alignment horizontal="center" vertical="center"/>
      <protection locked="0"/>
    </xf>
    <xf numFmtId="3" fontId="0" fillId="2" borderId="10" xfId="0" applyNumberFormat="1" applyFont="1" applyFill="1" applyBorder="1" applyAlignment="1" applyProtection="1">
      <alignment horizontal="center" vertical="center"/>
      <protection locked="0"/>
    </xf>
    <xf numFmtId="3" fontId="0" fillId="2" borderId="11" xfId="0" applyNumberFormat="1" applyFont="1" applyFill="1" applyBorder="1" applyAlignment="1" applyProtection="1">
      <alignment horizontal="center" vertical="center"/>
      <protection locked="0"/>
    </xf>
    <xf numFmtId="3" fontId="0" fillId="3" borderId="11" xfId="0" applyNumberFormat="1" applyFont="1" applyFill="1" applyBorder="1" applyAlignment="1" applyProtection="1">
      <alignment horizontal="center" vertical="center"/>
      <protection locked="0"/>
    </xf>
    <xf numFmtId="3" fontId="0" fillId="2" borderId="9" xfId="0" applyNumberFormat="1" applyFont="1" applyFill="1" applyBorder="1" applyAlignment="1" applyProtection="1">
      <alignment horizontal="center" vertical="center"/>
      <protection locked="0"/>
    </xf>
    <xf numFmtId="3" fontId="0" fillId="2" borderId="4" xfId="0" applyNumberFormat="1" applyFont="1" applyFill="1" applyBorder="1" applyAlignment="1" applyProtection="1">
      <alignment horizontal="center" vertical="center"/>
      <protection locked="0"/>
    </xf>
    <xf numFmtId="3" fontId="0" fillId="2" borderId="18" xfId="0" applyNumberFormat="1" applyFont="1" applyFill="1" applyBorder="1" applyAlignment="1" applyProtection="1">
      <alignment horizontal="center" vertical="center"/>
      <protection locked="0"/>
    </xf>
    <xf numFmtId="3" fontId="0" fillId="8" borderId="11" xfId="0" applyNumberFormat="1" applyFont="1" applyFill="1" applyBorder="1" applyAlignment="1" applyProtection="1">
      <alignment horizontal="center" vertical="center"/>
      <protection locked="0"/>
    </xf>
    <xf numFmtId="3" fontId="0" fillId="2" borderId="12" xfId="0" applyNumberFormat="1" applyFont="1" applyFill="1" applyBorder="1" applyAlignment="1" applyProtection="1">
      <alignment horizontal="center" vertical="center"/>
      <protection locked="0"/>
    </xf>
    <xf numFmtId="3" fontId="0" fillId="2" borderId="13" xfId="0" applyNumberFormat="1" applyFont="1" applyFill="1" applyBorder="1" applyAlignment="1" applyProtection="1">
      <alignment horizontal="center" vertical="center"/>
      <protection locked="0"/>
    </xf>
    <xf numFmtId="3" fontId="0" fillId="2" borderId="5" xfId="0" applyNumberFormat="1" applyFont="1" applyFill="1" applyBorder="1" applyAlignment="1" applyProtection="1">
      <alignment horizontal="center" vertical="center"/>
      <protection locked="0"/>
    </xf>
    <xf numFmtId="3" fontId="0" fillId="2" borderId="15" xfId="0" applyNumberFormat="1" applyFont="1" applyFill="1" applyBorder="1" applyAlignment="1" applyProtection="1">
      <alignment horizontal="center" vertical="center"/>
      <protection locked="0"/>
    </xf>
    <xf numFmtId="3" fontId="0" fillId="2" borderId="16" xfId="0" applyNumberFormat="1" applyFont="1" applyFill="1" applyBorder="1" applyAlignment="1" applyProtection="1">
      <alignment horizontal="center" vertical="center"/>
      <protection locked="0"/>
    </xf>
    <xf numFmtId="3" fontId="0" fillId="2" borderId="19" xfId="0" applyNumberFormat="1" applyFont="1" applyFill="1" applyBorder="1" applyAlignment="1" applyProtection="1">
      <alignment horizontal="center" vertical="center"/>
      <protection locked="0"/>
    </xf>
    <xf numFmtId="3" fontId="0" fillId="2" borderId="20" xfId="0" applyNumberFormat="1" applyFont="1" applyFill="1" applyBorder="1" applyAlignment="1" applyProtection="1">
      <alignment horizontal="center" vertical="center"/>
      <protection locked="0"/>
    </xf>
    <xf numFmtId="3" fontId="0" fillId="0" borderId="15" xfId="0" applyNumberFormat="1" applyFont="1" applyBorder="1" applyAlignment="1" applyProtection="1">
      <alignment horizontal="center" vertical="center"/>
      <protection locked="0"/>
    </xf>
    <xf numFmtId="3" fontId="0" fillId="0" borderId="16" xfId="0" applyNumberFormat="1" applyFont="1" applyBorder="1" applyAlignment="1" applyProtection="1">
      <alignment horizontal="center" vertical="center"/>
      <protection locked="0"/>
    </xf>
    <xf numFmtId="3" fontId="0" fillId="0" borderId="5" xfId="0" applyNumberFormat="1" applyFont="1" applyBorder="1" applyAlignment="1" applyProtection="1">
      <alignment horizontal="center" vertical="center"/>
      <protection locked="0"/>
    </xf>
    <xf numFmtId="3" fontId="0" fillId="0" borderId="19" xfId="0" applyNumberFormat="1" applyFont="1" applyBorder="1" applyAlignment="1" applyProtection="1">
      <alignment horizontal="center" vertical="center"/>
      <protection locked="0"/>
    </xf>
    <xf numFmtId="3" fontId="0" fillId="0" borderId="20" xfId="0" applyNumberFormat="1" applyFont="1" applyBorder="1" applyAlignment="1" applyProtection="1">
      <alignment horizontal="center" vertical="center"/>
      <protection locked="0"/>
    </xf>
    <xf numFmtId="3" fontId="0" fillId="0" borderId="11" xfId="0" applyNumberFormat="1" applyFont="1" applyBorder="1" applyAlignment="1" applyProtection="1">
      <alignment horizontal="center" vertical="center"/>
      <protection locked="0"/>
    </xf>
    <xf numFmtId="3" fontId="0" fillId="0" borderId="28" xfId="0" applyNumberFormat="1" applyFont="1" applyBorder="1" applyAlignment="1" applyProtection="1">
      <alignment horizontal="center" vertical="center"/>
      <protection locked="0"/>
    </xf>
    <xf numFmtId="3" fontId="0" fillId="0" borderId="29" xfId="0" applyNumberFormat="1" applyFont="1" applyBorder="1" applyAlignment="1" applyProtection="1">
      <alignment horizontal="center" vertical="center"/>
      <protection locked="0"/>
    </xf>
    <xf numFmtId="3" fontId="0" fillId="0" borderId="13" xfId="0" applyNumberFormat="1" applyFont="1" applyBorder="1" applyAlignment="1" applyProtection="1">
      <alignment horizontal="center" vertical="center"/>
      <protection locked="0"/>
    </xf>
    <xf numFmtId="3" fontId="0" fillId="0" borderId="26" xfId="0" applyNumberFormat="1" applyFont="1" applyBorder="1" applyAlignment="1" applyProtection="1">
      <alignment horizontal="center" vertical="center"/>
      <protection locked="0"/>
    </xf>
    <xf numFmtId="3" fontId="0" fillId="0" borderId="27" xfId="0" applyNumberFormat="1" applyFont="1" applyBorder="1" applyAlignment="1" applyProtection="1">
      <alignment horizontal="center" vertical="center"/>
      <protection locked="0"/>
    </xf>
    <xf numFmtId="3" fontId="0" fillId="0" borderId="12" xfId="0" applyNumberFormat="1" applyFont="1" applyBorder="1" applyAlignment="1" applyProtection="1">
      <alignment horizontal="center" vertical="center"/>
      <protection locked="0"/>
    </xf>
    <xf numFmtId="3" fontId="0" fillId="12" borderId="17" xfId="0" applyNumberFormat="1" applyFont="1" applyFill="1" applyBorder="1" applyAlignment="1" applyProtection="1">
      <alignment horizontal="center" vertical="center"/>
      <protection locked="0"/>
    </xf>
    <xf numFmtId="3" fontId="0" fillId="12" borderId="35" xfId="0" applyNumberFormat="1" applyFont="1" applyFill="1" applyBorder="1" applyAlignment="1" applyProtection="1">
      <alignment horizontal="center" vertical="center"/>
      <protection locked="0"/>
    </xf>
    <xf numFmtId="3" fontId="0" fillId="12" borderId="36" xfId="0" applyNumberFormat="1" applyFont="1" applyFill="1" applyBorder="1" applyAlignment="1" applyProtection="1">
      <alignment horizontal="center" vertical="center"/>
      <protection locked="0"/>
    </xf>
    <xf numFmtId="3" fontId="0" fillId="12" borderId="11" xfId="0" applyNumberFormat="1" applyFont="1" applyFill="1" applyBorder="1" applyAlignment="1" applyProtection="1">
      <alignment horizontal="center" vertical="center"/>
      <protection locked="0"/>
    </xf>
    <xf numFmtId="3" fontId="0" fillId="12" borderId="19" xfId="0" applyNumberFormat="1" applyFont="1" applyFill="1" applyBorder="1" applyAlignment="1" applyProtection="1">
      <alignment horizontal="center" vertical="center"/>
      <protection locked="0"/>
    </xf>
    <xf numFmtId="3" fontId="0" fillId="12" borderId="20" xfId="0" applyNumberFormat="1" applyFont="1" applyFill="1" applyBorder="1" applyAlignment="1" applyProtection="1">
      <alignment horizontal="center" vertical="center"/>
      <protection locked="0"/>
    </xf>
    <xf numFmtId="3" fontId="0" fillId="12" borderId="13" xfId="0" applyNumberFormat="1" applyFont="1" applyFill="1" applyBorder="1" applyAlignment="1" applyProtection="1">
      <alignment horizontal="center" vertical="center"/>
      <protection locked="0"/>
    </xf>
    <xf numFmtId="3" fontId="0" fillId="12" borderId="28" xfId="0" applyNumberFormat="1" applyFont="1" applyFill="1" applyBorder="1" applyAlignment="1" applyProtection="1">
      <alignment horizontal="center" vertical="center"/>
      <protection locked="0"/>
    </xf>
    <xf numFmtId="3" fontId="0" fillId="12" borderId="29" xfId="0" applyNumberFormat="1" applyFont="1" applyFill="1" applyBorder="1" applyAlignment="1" applyProtection="1">
      <alignment horizontal="center" vertical="center"/>
      <protection locked="0"/>
    </xf>
    <xf numFmtId="3" fontId="0" fillId="12" borderId="12" xfId="0" applyNumberFormat="1" applyFont="1" applyFill="1" applyBorder="1" applyAlignment="1" applyProtection="1">
      <alignment horizontal="center" vertical="center"/>
      <protection locked="0"/>
    </xf>
    <xf numFmtId="3" fontId="0" fillId="12" borderId="26" xfId="0" applyNumberFormat="1" applyFont="1" applyFill="1" applyBorder="1" applyAlignment="1" applyProtection="1">
      <alignment horizontal="center" vertical="center"/>
      <protection locked="0"/>
    </xf>
    <xf numFmtId="3" fontId="0" fillId="12" borderId="27" xfId="0" applyNumberFormat="1" applyFont="1" applyFill="1" applyBorder="1" applyAlignment="1" applyProtection="1">
      <alignment horizontal="center" vertical="center"/>
      <protection locked="0"/>
    </xf>
    <xf numFmtId="0" fontId="0" fillId="2" borderId="0" xfId="0" applyFont="1" applyFill="1"/>
    <xf numFmtId="0" fontId="0" fillId="2" borderId="0" xfId="0" applyFont="1" applyFill="1" applyAlignment="1">
      <alignment vertical="center" wrapText="1"/>
    </xf>
    <xf numFmtId="0" fontId="0" fillId="2" borderId="0" xfId="0" applyFont="1" applyFill="1" applyAlignment="1">
      <alignment horizontal="center"/>
    </xf>
    <xf numFmtId="0" fontId="25" fillId="2" borderId="0" xfId="0" applyFont="1" applyFill="1" applyAlignment="1">
      <alignment horizontal="left" vertical="center" wrapText="1"/>
    </xf>
    <xf numFmtId="0" fontId="14" fillId="2" borderId="0" xfId="0" applyFont="1" applyFill="1" applyAlignment="1">
      <alignment horizontal="center" vertical="center" wrapText="1"/>
    </xf>
    <xf numFmtId="0" fontId="25" fillId="2" borderId="0" xfId="0" applyFont="1" applyFill="1" applyAlignment="1">
      <alignment horizontal="center" vertical="center" wrapText="1"/>
    </xf>
    <xf numFmtId="0" fontId="0" fillId="2" borderId="0" xfId="0" applyFont="1" applyFill="1" applyAlignment="1" applyProtection="1">
      <alignment vertical="center" wrapText="1"/>
      <protection locked="0"/>
    </xf>
    <xf numFmtId="0" fontId="8" fillId="2" borderId="0" xfId="0" applyFont="1" applyFill="1" applyAlignment="1">
      <alignment vertical="center"/>
    </xf>
    <xf numFmtId="3" fontId="0" fillId="2" borderId="11" xfId="0" applyNumberFormat="1" applyFont="1" applyFill="1" applyBorder="1" applyAlignment="1">
      <alignment horizontal="center" vertical="center"/>
    </xf>
    <xf numFmtId="3" fontId="0" fillId="2" borderId="10" xfId="0" applyNumberFormat="1" applyFont="1" applyFill="1" applyBorder="1" applyAlignment="1" applyProtection="1">
      <alignment horizontal="center" vertical="center" wrapText="1"/>
      <protection locked="0"/>
    </xf>
    <xf numFmtId="3" fontId="14" fillId="0" borderId="12" xfId="0" applyNumberFormat="1" applyFont="1" applyBorder="1" applyAlignment="1">
      <alignment horizontal="center" vertical="center"/>
    </xf>
    <xf numFmtId="3" fontId="0" fillId="3" borderId="12" xfId="0" applyNumberFormat="1" applyFont="1" applyFill="1" applyBorder="1" applyAlignment="1" applyProtection="1">
      <alignment horizontal="center" vertical="center"/>
      <protection locked="0"/>
    </xf>
    <xf numFmtId="3" fontId="0" fillId="2" borderId="7" xfId="0" applyNumberFormat="1" applyFont="1" applyFill="1" applyBorder="1" applyAlignment="1" applyProtection="1">
      <alignment horizontal="center" vertical="center"/>
      <protection locked="0"/>
    </xf>
    <xf numFmtId="3" fontId="0" fillId="7" borderId="8" xfId="0" applyNumberFormat="1" applyFont="1" applyFill="1" applyBorder="1" applyAlignment="1">
      <alignment horizontal="center" vertical="center"/>
    </xf>
    <xf numFmtId="0" fontId="18" fillId="2" borderId="9" xfId="0" applyFont="1" applyFill="1" applyBorder="1" applyAlignment="1">
      <alignment vertical="center"/>
    </xf>
    <xf numFmtId="0" fontId="10" fillId="8" borderId="0" xfId="0" applyFont="1" applyFill="1" applyAlignment="1">
      <alignment horizontal="center" vertical="center" textRotation="90" wrapText="1"/>
    </xf>
    <xf numFmtId="0" fontId="34" fillId="8" borderId="0" xfId="0" applyFont="1" applyFill="1" applyAlignment="1">
      <alignment horizontal="center" vertical="center"/>
    </xf>
    <xf numFmtId="0" fontId="15" fillId="8" borderId="0" xfId="0" applyFont="1" applyFill="1" applyAlignment="1">
      <alignment horizontal="center" vertical="center"/>
    </xf>
    <xf numFmtId="0" fontId="8" fillId="8" borderId="0" xfId="0" applyFont="1" applyFill="1"/>
    <xf numFmtId="0" fontId="58" fillId="2" borderId="9" xfId="0" applyFont="1" applyFill="1" applyBorder="1" applyAlignment="1">
      <alignment horizontal="center" vertical="center"/>
    </xf>
    <xf numFmtId="1" fontId="10" fillId="2" borderId="0" xfId="0" applyNumberFormat="1" applyFont="1" applyFill="1" applyAlignment="1">
      <alignment horizontal="center" vertical="center"/>
    </xf>
    <xf numFmtId="1" fontId="10" fillId="8" borderId="0" xfId="0" applyNumberFormat="1" applyFont="1" applyFill="1" applyAlignment="1">
      <alignment horizontal="center" vertical="center"/>
    </xf>
    <xf numFmtId="3" fontId="10" fillId="2" borderId="17" xfId="0" applyNumberFormat="1" applyFont="1" applyFill="1" applyBorder="1" applyAlignment="1">
      <alignment horizontal="center" vertical="center" wrapText="1"/>
    </xf>
    <xf numFmtId="3" fontId="10" fillId="2" borderId="12" xfId="0" applyNumberFormat="1" applyFont="1" applyFill="1" applyBorder="1" applyAlignment="1" applyProtection="1">
      <alignment horizontal="center" vertical="center"/>
      <protection locked="0"/>
    </xf>
    <xf numFmtId="3" fontId="16" fillId="2" borderId="11" xfId="0" applyNumberFormat="1" applyFont="1" applyFill="1" applyBorder="1" applyAlignment="1">
      <alignment horizontal="center" vertical="center" wrapText="1"/>
    </xf>
    <xf numFmtId="3" fontId="16" fillId="2" borderId="12" xfId="0" applyNumberFormat="1" applyFont="1" applyFill="1" applyBorder="1" applyAlignment="1">
      <alignment horizontal="center" vertical="center" wrapText="1"/>
    </xf>
    <xf numFmtId="0" fontId="15" fillId="2" borderId="0" xfId="0" quotePrefix="1" applyFont="1" applyFill="1"/>
    <xf numFmtId="0" fontId="15" fillId="2" borderId="0" xfId="0" applyFont="1" applyFill="1"/>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6" fillId="0" borderId="5" xfId="0" applyFont="1" applyBorder="1" applyAlignment="1">
      <alignment horizontal="center" vertical="center"/>
    </xf>
    <xf numFmtId="0" fontId="43" fillId="0" borderId="0" xfId="0" applyFont="1" applyAlignment="1">
      <alignment horizontal="center" vertical="center"/>
    </xf>
    <xf numFmtId="0" fontId="6" fillId="0" borderId="13" xfId="0" applyFont="1" applyBorder="1" applyAlignment="1">
      <alignment horizontal="center" vertical="center"/>
    </xf>
    <xf numFmtId="0" fontId="24" fillId="0" borderId="0" xfId="0" applyFont="1" applyAlignment="1">
      <alignment horizontal="center" vertical="top" wrapText="1"/>
    </xf>
    <xf numFmtId="0" fontId="63" fillId="0" borderId="0" xfId="0" applyFont="1" applyAlignment="1" applyProtection="1">
      <alignment horizontal="center" vertical="top" wrapText="1"/>
      <protection locked="0"/>
    </xf>
    <xf numFmtId="0" fontId="40" fillId="0" borderId="8"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9" xfId="0" applyFont="1" applyBorder="1" applyAlignment="1">
      <alignment horizontal="center" vertical="center" wrapText="1"/>
    </xf>
    <xf numFmtId="167" fontId="40" fillId="0" borderId="5" xfId="7" applyNumberFormat="1" applyFont="1" applyBorder="1" applyAlignment="1" applyProtection="1">
      <alignment horizontal="center" vertical="center" wrapText="1"/>
    </xf>
    <xf numFmtId="167" fontId="40" fillId="0" borderId="7" xfId="7" applyNumberFormat="1" applyFont="1" applyBorder="1" applyAlignment="1" applyProtection="1">
      <alignment horizontal="center" vertical="center" wrapText="1"/>
    </xf>
    <xf numFmtId="167" fontId="40" fillId="0" borderId="9" xfId="7" applyNumberFormat="1" applyFont="1" applyBorder="1" applyAlignment="1" applyProtection="1">
      <alignment horizontal="center" vertical="center" wrapText="1"/>
    </xf>
    <xf numFmtId="0" fontId="24" fillId="0" borderId="4" xfId="0" applyFont="1" applyBorder="1" applyAlignment="1">
      <alignment horizontal="center" vertical="center" wrapText="1"/>
    </xf>
    <xf numFmtId="0" fontId="23" fillId="0" borderId="5" xfId="0" applyFont="1" applyBorder="1" applyAlignment="1">
      <alignment horizontal="center" textRotation="90" wrapText="1"/>
    </xf>
    <xf numFmtId="0" fontId="23" fillId="0" borderId="9" xfId="0" applyFont="1" applyBorder="1" applyAlignment="1">
      <alignment horizontal="center" textRotation="90" wrapText="1"/>
    </xf>
    <xf numFmtId="0" fontId="45" fillId="0" borderId="2" xfId="0" applyFont="1" applyBorder="1" applyAlignment="1">
      <alignment horizontal="center" vertical="center"/>
    </xf>
    <xf numFmtId="0" fontId="45" fillId="0" borderId="6" xfId="0" applyFont="1" applyBorder="1" applyAlignment="1">
      <alignment horizontal="center" vertical="center"/>
    </xf>
    <xf numFmtId="0" fontId="45" fillId="0" borderId="3" xfId="0" applyFont="1" applyBorder="1" applyAlignment="1">
      <alignment horizontal="center" vertical="center"/>
    </xf>
    <xf numFmtId="0" fontId="24" fillId="0" borderId="0" xfId="0" applyFont="1" applyAlignment="1">
      <alignment horizontal="center"/>
    </xf>
    <xf numFmtId="0" fontId="44" fillId="0" borderId="4" xfId="0" applyFont="1" applyBorder="1" applyAlignment="1">
      <alignment horizontal="right"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textRotation="90" wrapText="1"/>
    </xf>
    <xf numFmtId="0" fontId="25" fillId="0" borderId="7" xfId="0" applyFont="1" applyBorder="1" applyAlignment="1">
      <alignment horizontal="center" textRotation="90" wrapText="1"/>
    </xf>
    <xf numFmtId="0" fontId="25" fillId="0" borderId="9" xfId="0" applyFont="1" applyBorder="1" applyAlignment="1">
      <alignment horizontal="center" textRotation="90" wrapText="1"/>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3" fillId="2" borderId="5" xfId="0" applyFont="1" applyFill="1" applyBorder="1" applyAlignment="1">
      <alignment horizontal="center" textRotation="90" wrapText="1"/>
    </xf>
    <xf numFmtId="0" fontId="23" fillId="2" borderId="9" xfId="0" applyFont="1" applyFill="1" applyBorder="1" applyAlignment="1">
      <alignment horizontal="center" textRotation="90" wrapText="1"/>
    </xf>
    <xf numFmtId="0" fontId="24" fillId="2" borderId="0" xfId="0" applyFont="1" applyFill="1" applyAlignment="1">
      <alignment horizontal="center"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44" fillId="2" borderId="4" xfId="0" applyFont="1" applyFill="1" applyBorder="1" applyAlignment="1">
      <alignment horizontal="right" vertical="center"/>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textRotation="90" wrapText="1"/>
    </xf>
    <xf numFmtId="0" fontId="10" fillId="2" borderId="7" xfId="0" applyFont="1" applyFill="1" applyBorder="1" applyAlignment="1">
      <alignment horizontal="center" textRotation="90" wrapText="1"/>
    </xf>
    <xf numFmtId="0" fontId="10" fillId="2" borderId="9" xfId="0" applyFont="1" applyFill="1" applyBorder="1" applyAlignment="1">
      <alignment horizontal="center" textRotation="90" wrapTex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6" fillId="2" borderId="8" xfId="0" applyFont="1" applyFill="1" applyBorder="1" applyAlignment="1">
      <alignment horizontal="center" textRotation="90" wrapText="1"/>
    </xf>
    <xf numFmtId="0" fontId="16" fillId="2" borderId="5" xfId="0" applyFont="1" applyFill="1" applyBorder="1" applyAlignment="1">
      <alignment horizontal="center" textRotation="90" wrapText="1"/>
    </xf>
    <xf numFmtId="0" fontId="16" fillId="2" borderId="9" xfId="0" applyFont="1" applyFill="1" applyBorder="1" applyAlignment="1">
      <alignment horizontal="center" textRotation="90" wrapText="1"/>
    </xf>
    <xf numFmtId="0" fontId="16" fillId="2" borderId="7" xfId="0" applyFont="1" applyFill="1" applyBorder="1" applyAlignment="1">
      <alignment horizontal="center" textRotation="90" wrapText="1"/>
    </xf>
    <xf numFmtId="0" fontId="17" fillId="2" borderId="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16" fillId="2" borderId="4" xfId="0" applyFont="1" applyFill="1" applyBorder="1" applyAlignment="1">
      <alignment horizontal="left"/>
    </xf>
    <xf numFmtId="0" fontId="11" fillId="2" borderId="4" xfId="0" applyFont="1" applyFill="1" applyBorder="1" applyAlignment="1">
      <alignment horizontal="right"/>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25" fillId="2" borderId="5" xfId="0" applyFont="1" applyFill="1" applyBorder="1" applyAlignment="1">
      <alignment horizontal="center" textRotation="90" wrapText="1"/>
    </xf>
    <xf numFmtId="0" fontId="25" fillId="2" borderId="7" xfId="0" applyFont="1" applyFill="1" applyBorder="1" applyAlignment="1">
      <alignment horizontal="center" textRotation="90" wrapText="1"/>
    </xf>
    <xf numFmtId="0" fontId="10" fillId="2" borderId="8" xfId="0" applyFont="1" applyFill="1" applyBorder="1" applyAlignment="1">
      <alignment horizontal="center" vertical="center"/>
    </xf>
    <xf numFmtId="0" fontId="23" fillId="2" borderId="16" xfId="0" applyFont="1" applyFill="1" applyBorder="1" applyAlignment="1">
      <alignment horizontal="center" textRotation="90" wrapText="1"/>
    </xf>
    <xf numFmtId="0" fontId="23" fillId="2" borderId="18" xfId="0" applyFont="1" applyFill="1" applyBorder="1" applyAlignment="1">
      <alignment horizontal="center" textRotation="90" wrapText="1"/>
    </xf>
    <xf numFmtId="0" fontId="26" fillId="2" borderId="6" xfId="0" applyFont="1" applyFill="1" applyBorder="1" applyAlignment="1">
      <alignment horizontal="center" vertical="center"/>
    </xf>
    <xf numFmtId="0" fontId="26" fillId="2" borderId="3" xfId="0" applyFont="1" applyFill="1" applyBorder="1" applyAlignment="1">
      <alignment horizontal="center" vertical="center"/>
    </xf>
    <xf numFmtId="0" fontId="23" fillId="2" borderId="8" xfId="0" applyFont="1" applyFill="1" applyBorder="1" applyAlignment="1">
      <alignment horizontal="center" textRotation="90" wrapText="1"/>
    </xf>
    <xf numFmtId="0" fontId="45" fillId="2" borderId="0" xfId="0" applyFont="1" applyFill="1" applyAlignment="1">
      <alignment horizontal="center" vertical="center"/>
    </xf>
    <xf numFmtId="0" fontId="45" fillId="2" borderId="1" xfId="0" applyFont="1" applyFill="1" applyBorder="1" applyAlignment="1">
      <alignment horizontal="center" vertical="center"/>
    </xf>
    <xf numFmtId="0" fontId="25" fillId="2" borderId="9" xfId="0" applyFont="1" applyFill="1" applyBorder="1" applyAlignment="1">
      <alignment horizontal="center" textRotation="90" wrapText="1"/>
    </xf>
    <xf numFmtId="0" fontId="25" fillId="2" borderId="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3" xfId="0" applyFont="1" applyFill="1" applyBorder="1" applyAlignment="1">
      <alignment horizontal="center" vertical="center"/>
    </xf>
    <xf numFmtId="0" fontId="10" fillId="2" borderId="8" xfId="3" applyFont="1" applyFill="1" applyBorder="1" applyAlignment="1">
      <alignment horizontal="center" vertical="center" wrapText="1"/>
    </xf>
    <xf numFmtId="0" fontId="24" fillId="2" borderId="2" xfId="3" applyFont="1" applyFill="1" applyBorder="1" applyAlignment="1">
      <alignment horizontal="center" vertical="center"/>
    </xf>
    <xf numFmtId="0" fontId="24" fillId="2" borderId="3" xfId="3" applyFont="1" applyFill="1" applyBorder="1" applyAlignment="1">
      <alignment horizontal="center" vertical="center"/>
    </xf>
    <xf numFmtId="0" fontId="50" fillId="2" borderId="4" xfId="3" applyFont="1" applyFill="1" applyBorder="1" applyAlignment="1">
      <alignment horizontal="center" vertical="center"/>
    </xf>
    <xf numFmtId="0" fontId="24" fillId="2" borderId="0" xfId="3" applyFont="1" applyFill="1" applyAlignment="1">
      <alignment horizontal="center" vertical="center" wrapText="1"/>
    </xf>
    <xf numFmtId="0" fontId="10" fillId="2" borderId="5" xfId="3" applyFont="1" applyFill="1" applyBorder="1" applyAlignment="1">
      <alignment horizontal="center" vertical="center" wrapText="1"/>
    </xf>
    <xf numFmtId="0" fontId="10" fillId="2" borderId="9" xfId="3" applyFont="1" applyFill="1" applyBorder="1" applyAlignment="1">
      <alignment horizontal="center" vertical="center" wrapText="1"/>
    </xf>
    <xf numFmtId="0" fontId="10" fillId="2" borderId="5" xfId="3" applyFont="1" applyFill="1" applyBorder="1" applyAlignment="1">
      <alignment horizontal="center" textRotation="90" wrapText="1"/>
    </xf>
    <xf numFmtId="0" fontId="10" fillId="2" borderId="9" xfId="3" applyFont="1" applyFill="1" applyBorder="1" applyAlignment="1">
      <alignment horizontal="center" textRotation="90" wrapText="1"/>
    </xf>
    <xf numFmtId="0" fontId="10" fillId="2" borderId="2"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16"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24" fillId="2" borderId="0" xfId="0" applyFont="1" applyFill="1" applyAlignment="1">
      <alignment horizontal="center" wrapText="1"/>
    </xf>
    <xf numFmtId="0" fontId="47" fillId="2" borderId="4" xfId="0" applyFont="1" applyFill="1" applyBorder="1" applyAlignment="1">
      <alignment horizontal="center" vertical="center"/>
    </xf>
    <xf numFmtId="0" fontId="10" fillId="2" borderId="8" xfId="0"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0" fontId="48" fillId="2" borderId="4" xfId="0" applyFont="1" applyFill="1" applyBorder="1" applyAlignment="1">
      <alignment horizontal="center" vertical="center"/>
    </xf>
    <xf numFmtId="0" fontId="24" fillId="2" borderId="8" xfId="0" applyFont="1" applyFill="1" applyBorder="1" applyAlignment="1">
      <alignment horizontal="center" vertical="center"/>
    </xf>
    <xf numFmtId="0" fontId="50" fillId="2" borderId="4" xfId="0" applyFont="1" applyFill="1" applyBorder="1" applyAlignment="1">
      <alignment horizontal="right" vertical="center"/>
    </xf>
    <xf numFmtId="0" fontId="8" fillId="2" borderId="0" xfId="0" applyFont="1" applyFill="1" applyAlignment="1">
      <alignment horizontal="center" vertical="center"/>
    </xf>
    <xf numFmtId="0" fontId="0" fillId="2" borderId="0" xfId="0" applyFont="1" applyFill="1" applyAlignment="1">
      <alignment horizontal="center" vertical="center" wrapText="1"/>
    </xf>
    <xf numFmtId="166" fontId="23" fillId="2" borderId="0" xfId="0" applyNumberFormat="1" applyFont="1" applyFill="1" applyAlignment="1">
      <alignment horizontal="left" vertical="center" wrapText="1"/>
    </xf>
    <xf numFmtId="166" fontId="23" fillId="2" borderId="1" xfId="0" applyNumberFormat="1" applyFont="1" applyFill="1" applyBorder="1" applyAlignment="1">
      <alignment horizontal="left" vertical="center" wrapText="1"/>
    </xf>
    <xf numFmtId="3" fontId="0" fillId="2" borderId="18" xfId="0" applyNumberFormat="1" applyFont="1" applyFill="1" applyBorder="1" applyAlignment="1" applyProtection="1">
      <alignment horizontal="center" vertical="center" wrapText="1"/>
      <protection locked="0"/>
    </xf>
    <xf numFmtId="3" fontId="0" fillId="2" borderId="4" xfId="0" applyNumberFormat="1" applyFont="1" applyFill="1" applyBorder="1" applyAlignment="1" applyProtection="1">
      <alignment horizontal="center" vertical="center" wrapText="1"/>
      <protection locked="0"/>
    </xf>
    <xf numFmtId="3" fontId="0" fillId="2" borderId="25" xfId="0" applyNumberFormat="1" applyFont="1" applyFill="1" applyBorder="1" applyAlignment="1" applyProtection="1">
      <alignment horizontal="center" vertical="center" wrapText="1"/>
      <protection locked="0"/>
    </xf>
    <xf numFmtId="0" fontId="23" fillId="2" borderId="0" xfId="0" applyFont="1" applyFill="1" applyAlignment="1">
      <alignment horizontal="center" vertical="center" wrapText="1"/>
    </xf>
    <xf numFmtId="0" fontId="25" fillId="2" borderId="8" xfId="0" applyFont="1" applyFill="1" applyBorder="1" applyAlignment="1">
      <alignment horizontal="center" textRotation="90" wrapText="1"/>
    </xf>
    <xf numFmtId="0" fontId="26" fillId="2" borderId="8" xfId="0" applyFont="1" applyFill="1" applyBorder="1" applyAlignment="1">
      <alignment horizontal="center" vertical="center" wrapText="1"/>
    </xf>
    <xf numFmtId="0" fontId="49" fillId="2" borderId="4" xfId="0" applyFont="1" applyFill="1" applyBorder="1" applyAlignment="1">
      <alignment horizontal="right" vertical="center"/>
    </xf>
    <xf numFmtId="0" fontId="23" fillId="2" borderId="7" xfId="0" applyFont="1" applyFill="1" applyBorder="1" applyAlignment="1">
      <alignment horizontal="center" textRotation="90" wrapText="1"/>
    </xf>
    <xf numFmtId="0" fontId="15" fillId="2" borderId="9" xfId="0" applyFont="1" applyFill="1" applyBorder="1" applyAlignment="1">
      <alignment horizontal="center" vertical="center" wrapText="1"/>
    </xf>
    <xf numFmtId="0" fontId="15" fillId="2" borderId="5" xfId="0" applyFont="1" applyFill="1" applyBorder="1" applyAlignment="1">
      <alignment horizontal="center" textRotation="90" wrapText="1"/>
    </xf>
    <xf numFmtId="0" fontId="15" fillId="2" borderId="7" xfId="0" applyFont="1" applyFill="1" applyBorder="1" applyAlignment="1">
      <alignment horizontal="center" textRotation="90" wrapText="1"/>
    </xf>
    <xf numFmtId="0" fontId="15" fillId="2" borderId="9" xfId="0" applyFont="1" applyFill="1" applyBorder="1" applyAlignment="1">
      <alignment horizontal="center" textRotation="90"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3" xfId="0" applyFont="1" applyFill="1" applyBorder="1" applyAlignment="1">
      <alignment horizontal="center" vertical="center"/>
    </xf>
    <xf numFmtId="0" fontId="53" fillId="2" borderId="0" xfId="0" applyFont="1" applyFill="1" applyAlignment="1">
      <alignment horizontal="center" vertical="center"/>
    </xf>
    <xf numFmtId="0" fontId="45" fillId="8" borderId="2" xfId="0" applyFont="1" applyFill="1" applyBorder="1" applyAlignment="1">
      <alignment horizontal="center" vertical="center"/>
    </xf>
    <xf numFmtId="0" fontId="46" fillId="8" borderId="6" xfId="0" applyFont="1" applyFill="1" applyBorder="1" applyAlignment="1">
      <alignment horizontal="center" vertical="center"/>
    </xf>
    <xf numFmtId="0" fontId="46" fillId="8" borderId="3"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3" xfId="0" applyFont="1" applyFill="1" applyBorder="1" applyAlignment="1">
      <alignment horizontal="center" vertical="center"/>
    </xf>
    <xf numFmtId="0" fontId="47" fillId="2" borderId="4" xfId="0" applyFont="1" applyFill="1" applyBorder="1" applyAlignment="1">
      <alignment horizontal="right"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6" fillId="0" borderId="8" xfId="0" applyFont="1" applyBorder="1" applyAlignment="1">
      <alignment horizontal="center" textRotation="90" wrapText="1"/>
    </xf>
    <xf numFmtId="0" fontId="49" fillId="0" borderId="6" xfId="0" applyFont="1" applyBorder="1" applyAlignment="1">
      <alignment horizontal="center" vertical="center" wrapText="1"/>
    </xf>
    <xf numFmtId="0" fontId="24" fillId="0" borderId="0" xfId="0" applyFont="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16" fillId="0" borderId="4" xfId="0" applyFont="1" applyBorder="1" applyAlignment="1">
      <alignment horizontal="left"/>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textRotation="90" wrapText="1"/>
    </xf>
    <xf numFmtId="0" fontId="10" fillId="0" borderId="7" xfId="0" applyFont="1" applyBorder="1" applyAlignment="1">
      <alignment horizontal="center" textRotation="90" wrapText="1"/>
    </xf>
    <xf numFmtId="0" fontId="10" fillId="0" borderId="9" xfId="0" applyFont="1" applyBorder="1" applyAlignment="1">
      <alignment horizontal="center" textRotation="90"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6" fillId="0" borderId="6" xfId="0" applyFont="1" applyBorder="1"/>
    <xf numFmtId="0" fontId="1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3" xfId="0" applyFont="1" applyBorder="1"/>
    <xf numFmtId="0" fontId="16" fillId="0" borderId="5" xfId="0" applyFont="1" applyBorder="1" applyAlignment="1">
      <alignment horizontal="center" textRotation="90" wrapText="1"/>
    </xf>
    <xf numFmtId="0" fontId="16" fillId="0" borderId="9" xfId="0" applyFont="1" applyBorder="1" applyAlignment="1">
      <alignment horizontal="center" textRotation="90" wrapText="1"/>
    </xf>
    <xf numFmtId="0" fontId="50" fillId="0" borderId="6" xfId="0" applyFont="1" applyBorder="1" applyAlignment="1">
      <alignment horizontal="center" vertical="center"/>
    </xf>
    <xf numFmtId="0" fontId="31" fillId="2" borderId="6" xfId="0" applyFont="1" applyFill="1" applyBorder="1" applyAlignment="1">
      <alignment horizontal="center" vertical="center"/>
    </xf>
    <xf numFmtId="0" fontId="31" fillId="2" borderId="3"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1" fillId="2" borderId="4" xfId="0" applyFont="1" applyFill="1" applyBorder="1" applyAlignment="1">
      <alignment horizontal="right"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6" fillId="2" borderId="16" xfId="0" applyFont="1" applyFill="1" applyBorder="1" applyAlignment="1">
      <alignment horizontal="center" textRotation="90" wrapText="1"/>
    </xf>
    <xf numFmtId="0" fontId="16" fillId="2" borderId="18" xfId="0" applyFont="1" applyFill="1" applyBorder="1" applyAlignment="1">
      <alignment horizontal="center" textRotation="90" wrapText="1"/>
    </xf>
    <xf numFmtId="0" fontId="24" fillId="2" borderId="6" xfId="0" applyFont="1" applyFill="1" applyBorder="1" applyAlignment="1">
      <alignment horizontal="center" vertical="center"/>
    </xf>
    <xf numFmtId="0" fontId="47" fillId="0" borderId="4" xfId="0" applyFont="1" applyBorder="1" applyAlignment="1">
      <alignment horizontal="right" vertical="center"/>
    </xf>
    <xf numFmtId="0" fontId="52" fillId="0" borderId="4" xfId="0" applyFont="1" applyBorder="1" applyAlignment="1">
      <alignment horizontal="right"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24" fillId="0" borderId="0" xfId="0" applyFont="1" applyAlignment="1">
      <alignment horizontal="center" wrapText="1"/>
    </xf>
    <xf numFmtId="0" fontId="18" fillId="2" borderId="8" xfId="0" applyFont="1" applyFill="1" applyBorder="1" applyAlignment="1">
      <alignment horizontal="center" textRotation="90" wrapText="1"/>
    </xf>
    <xf numFmtId="0" fontId="18" fillId="2" borderId="5" xfId="0" applyFont="1" applyFill="1" applyBorder="1" applyAlignment="1">
      <alignment horizontal="center" textRotation="90" wrapText="1"/>
    </xf>
    <xf numFmtId="0" fontId="18" fillId="2" borderId="9" xfId="0" applyFont="1" applyFill="1" applyBorder="1" applyAlignment="1">
      <alignment horizontal="center" textRotation="90"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8" xfId="0" applyFont="1" applyFill="1" applyBorder="1" applyAlignment="1">
      <alignment horizontal="center" textRotation="90" wrapText="1"/>
    </xf>
    <xf numFmtId="0" fontId="50" fillId="2" borderId="4"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9"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8" fillId="2" borderId="0" xfId="0" applyFont="1" applyFill="1" applyAlignment="1" applyProtection="1">
      <alignment horizontal="center" vertical="center"/>
      <protection locked="0"/>
    </xf>
    <xf numFmtId="0" fontId="13" fillId="2" borderId="8" xfId="0" applyFont="1" applyFill="1" applyBorder="1" applyAlignment="1">
      <alignment horizontal="center" vertical="center"/>
    </xf>
    <xf numFmtId="0" fontId="14" fillId="2" borderId="5" xfId="0" applyFont="1" applyFill="1" applyBorder="1" applyAlignment="1">
      <alignment horizontal="center" textRotation="90" wrapText="1"/>
    </xf>
    <xf numFmtId="0" fontId="14" fillId="2" borderId="7" xfId="0" applyFont="1" applyFill="1" applyBorder="1" applyAlignment="1">
      <alignment horizontal="center" textRotation="90"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9" xfId="0" applyFont="1" applyFill="1" applyBorder="1" applyAlignment="1">
      <alignment horizontal="center" vertical="center" wrapText="1"/>
    </xf>
    <xf numFmtId="1" fontId="25" fillId="2" borderId="5" xfId="0" applyNumberFormat="1" applyFont="1" applyFill="1" applyBorder="1" applyAlignment="1">
      <alignment horizontal="center" textRotation="90" wrapText="1"/>
    </xf>
    <xf numFmtId="1" fontId="25" fillId="2" borderId="7" xfId="0" applyNumberFormat="1" applyFont="1" applyFill="1" applyBorder="1" applyAlignment="1">
      <alignment horizontal="center" textRotation="90" wrapText="1"/>
    </xf>
    <xf numFmtId="1" fontId="25" fillId="2" borderId="9" xfId="0" applyNumberFormat="1" applyFont="1" applyFill="1" applyBorder="1" applyAlignment="1">
      <alignment horizontal="center" textRotation="90" wrapText="1"/>
    </xf>
    <xf numFmtId="0" fontId="25" fillId="2" borderId="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6" fillId="2" borderId="5" xfId="0" applyFont="1" applyFill="1" applyBorder="1" applyAlignment="1">
      <alignment horizontal="center" textRotation="90"/>
    </xf>
    <xf numFmtId="0" fontId="16" fillId="2" borderId="9" xfId="0" applyFont="1" applyFill="1" applyBorder="1" applyAlignment="1">
      <alignment horizontal="center" textRotation="90"/>
    </xf>
    <xf numFmtId="0" fontId="46" fillId="2" borderId="6" xfId="0" applyFont="1" applyFill="1" applyBorder="1" applyAlignment="1">
      <alignment horizontal="center" vertical="center"/>
    </xf>
    <xf numFmtId="0" fontId="46" fillId="2" borderId="3" xfId="0" applyFont="1" applyFill="1" applyBorder="1" applyAlignment="1">
      <alignment horizontal="center" vertical="center"/>
    </xf>
    <xf numFmtId="0" fontId="49" fillId="0" borderId="4" xfId="0" applyFont="1" applyBorder="1" applyAlignment="1">
      <alignment horizontal="center" vertical="center" wrapText="1"/>
    </xf>
    <xf numFmtId="0" fontId="45" fillId="8" borderId="3" xfId="0" applyFont="1" applyFill="1" applyBorder="1" applyAlignment="1">
      <alignment horizontal="center" vertical="center"/>
    </xf>
    <xf numFmtId="0" fontId="23" fillId="0" borderId="8" xfId="0" applyFont="1" applyBorder="1" applyAlignment="1">
      <alignment horizontal="center" textRotation="90" wrapText="1"/>
    </xf>
    <xf numFmtId="0" fontId="58"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5" xfId="0" applyFont="1" applyBorder="1" applyAlignment="1">
      <alignment horizontal="center" textRotation="90" wrapText="1"/>
    </xf>
    <xf numFmtId="0" fontId="15" fillId="0" borderId="7" xfId="0" applyFont="1" applyBorder="1" applyAlignment="1">
      <alignment horizontal="center" textRotation="90" wrapText="1"/>
    </xf>
    <xf numFmtId="0" fontId="15" fillId="0" borderId="9" xfId="0" applyFont="1" applyBorder="1" applyAlignment="1">
      <alignment horizontal="center" textRotation="90" wrapText="1"/>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wrapText="1"/>
    </xf>
    <xf numFmtId="0" fontId="10" fillId="2" borderId="8" xfId="0" applyFont="1" applyFill="1" applyBorder="1" applyAlignment="1">
      <alignment horizontal="center" textRotation="90" wrapText="1"/>
    </xf>
    <xf numFmtId="0" fontId="17" fillId="2" borderId="18"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45" fillId="2" borderId="8" xfId="0" applyFont="1" applyFill="1" applyBorder="1" applyAlignment="1">
      <alignment horizontal="center" vertical="center"/>
    </xf>
    <xf numFmtId="0" fontId="11" fillId="2" borderId="4" xfId="0" applyFont="1" applyFill="1" applyBorder="1" applyAlignment="1">
      <alignment horizontal="center"/>
    </xf>
    <xf numFmtId="0" fontId="10" fillId="2" borderId="1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8" fillId="2" borderId="7" xfId="0" applyFont="1" applyFill="1" applyBorder="1" applyAlignment="1">
      <alignment horizontal="center" textRotation="90" wrapText="1"/>
    </xf>
    <xf numFmtId="0" fontId="22" fillId="2" borderId="3"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65" fillId="2" borderId="5" xfId="0" applyFont="1" applyFill="1" applyBorder="1" applyAlignment="1">
      <alignment horizontal="center" textRotation="90" wrapText="1"/>
    </xf>
    <xf numFmtId="0" fontId="65" fillId="2" borderId="7" xfId="0" applyFont="1" applyFill="1" applyBorder="1" applyAlignment="1">
      <alignment horizontal="center" textRotation="90" wrapText="1"/>
    </xf>
    <xf numFmtId="0" fontId="65" fillId="2" borderId="9" xfId="0" applyFont="1" applyFill="1" applyBorder="1" applyAlignment="1">
      <alignment horizontal="center" textRotation="90" wrapText="1"/>
    </xf>
    <xf numFmtId="0" fontId="45" fillId="8" borderId="2" xfId="0" applyFont="1" applyFill="1" applyBorder="1" applyAlignment="1">
      <alignment horizontal="center" vertical="center" wrapText="1"/>
    </xf>
    <xf numFmtId="0" fontId="45" fillId="8" borderId="3" xfId="0" applyFont="1" applyFill="1" applyBorder="1" applyAlignment="1">
      <alignment horizontal="center" vertical="center" wrapText="1"/>
    </xf>
    <xf numFmtId="2" fontId="15" fillId="2" borderId="5"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wrapText="1"/>
    </xf>
    <xf numFmtId="2" fontId="18" fillId="2" borderId="9" xfId="0" applyNumberFormat="1" applyFont="1" applyFill="1" applyBorder="1" applyAlignment="1">
      <alignment horizontal="center" vertical="center"/>
    </xf>
    <xf numFmtId="0" fontId="33" fillId="2" borderId="5" xfId="0" applyFont="1" applyFill="1" applyBorder="1" applyAlignment="1">
      <alignment horizontal="center" textRotation="90" wrapText="1"/>
    </xf>
    <xf numFmtId="0" fontId="33" fillId="2" borderId="7" xfId="0" applyFont="1" applyFill="1" applyBorder="1" applyAlignment="1">
      <alignment horizontal="center" textRotation="90" wrapText="1"/>
    </xf>
    <xf numFmtId="0" fontId="33" fillId="2" borderId="9" xfId="0" applyFont="1" applyFill="1" applyBorder="1" applyAlignment="1">
      <alignment horizontal="center" textRotation="90" wrapText="1"/>
    </xf>
    <xf numFmtId="0" fontId="14" fillId="2" borderId="8" xfId="0" applyFont="1" applyFill="1" applyBorder="1" applyAlignment="1">
      <alignment horizontal="center" vertical="center" wrapText="1"/>
    </xf>
    <xf numFmtId="0" fontId="32" fillId="0" borderId="5" xfId="0" applyFont="1" applyBorder="1" applyAlignment="1">
      <alignment horizontal="center" vertical="center"/>
    </xf>
    <xf numFmtId="0" fontId="32" fillId="0" borderId="9" xfId="0" applyFont="1" applyBorder="1" applyAlignment="1">
      <alignment horizontal="center" vertical="center"/>
    </xf>
    <xf numFmtId="0" fontId="24" fillId="2" borderId="0" xfId="4" applyFont="1" applyFill="1" applyAlignment="1">
      <alignment horizontal="center" vertical="center"/>
    </xf>
    <xf numFmtId="0" fontId="24" fillId="2" borderId="1" xfId="4" applyFont="1" applyFill="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3" xfId="0" applyFont="1" applyFill="1" applyBorder="1" applyAlignment="1">
      <alignment horizontal="center" vertical="center" wrapText="1"/>
    </xf>
    <xf numFmtId="0" fontId="10" fillId="0" borderId="8" xfId="6" applyFont="1" applyBorder="1" applyAlignment="1">
      <alignment horizontal="center" vertical="center" wrapText="1"/>
    </xf>
    <xf numFmtId="0" fontId="19" fillId="2" borderId="0" xfId="4" applyFont="1" applyFill="1" applyAlignment="1">
      <alignment horizontal="center"/>
    </xf>
    <xf numFmtId="0" fontId="10" fillId="2" borderId="8" xfId="4" applyFont="1" applyFill="1" applyBorder="1" applyAlignment="1">
      <alignment horizontal="center" vertical="center" wrapText="1"/>
    </xf>
    <xf numFmtId="0" fontId="16" fillId="0" borderId="8" xfId="6" applyFont="1" applyBorder="1"/>
    <xf numFmtId="0" fontId="10" fillId="2" borderId="5" xfId="4" applyFont="1" applyFill="1" applyBorder="1" applyAlignment="1">
      <alignment horizontal="center" vertical="center" textRotation="90" wrapText="1"/>
    </xf>
    <xf numFmtId="0" fontId="10" fillId="2" borderId="7" xfId="4" applyFont="1" applyFill="1" applyBorder="1" applyAlignment="1">
      <alignment horizontal="center" vertical="center" textRotation="90" wrapText="1"/>
    </xf>
    <xf numFmtId="0" fontId="10" fillId="2" borderId="9" xfId="4" applyFont="1" applyFill="1" applyBorder="1" applyAlignment="1">
      <alignment horizontal="center" vertical="center" textRotation="90" wrapText="1"/>
    </xf>
    <xf numFmtId="0" fontId="10" fillId="2" borderId="8" xfId="4" applyFont="1" applyFill="1" applyBorder="1" applyAlignment="1">
      <alignment horizontal="center" vertical="center"/>
    </xf>
    <xf numFmtId="0" fontId="17" fillId="2" borderId="8" xfId="4" applyFont="1" applyFill="1" applyBorder="1" applyAlignment="1">
      <alignment horizontal="center" vertical="center" wrapText="1"/>
    </xf>
    <xf numFmtId="0" fontId="16" fillId="2" borderId="8" xfId="4" applyFont="1" applyFill="1" applyBorder="1" applyAlignment="1">
      <alignment horizontal="center" vertical="center" textRotation="90" wrapText="1"/>
    </xf>
    <xf numFmtId="0" fontId="17" fillId="0" borderId="8" xfId="4" applyFont="1" applyBorder="1" applyAlignment="1">
      <alignment horizontal="center" vertical="center" wrapText="1"/>
    </xf>
    <xf numFmtId="0" fontId="16" fillId="0" borderId="8" xfId="4" applyFont="1" applyBorder="1" applyAlignment="1">
      <alignment horizontal="center" vertical="center" textRotation="90" wrapText="1"/>
    </xf>
    <xf numFmtId="0" fontId="11" fillId="0" borderId="8" xfId="4" applyFont="1" applyBorder="1" applyAlignment="1">
      <alignment horizontal="center" vertical="center" wrapText="1"/>
    </xf>
    <xf numFmtId="0" fontId="16" fillId="2" borderId="8" xfId="4" applyFont="1" applyFill="1" applyBorder="1" applyAlignment="1">
      <alignment horizontal="center" vertical="center" textRotation="90"/>
    </xf>
    <xf numFmtId="0" fontId="47" fillId="2" borderId="4" xfId="4" applyFont="1" applyFill="1" applyBorder="1" applyAlignment="1">
      <alignment horizontal="center" vertical="center"/>
    </xf>
    <xf numFmtId="0" fontId="45" fillId="0" borderId="8" xfId="6" applyFont="1" applyBorder="1" applyAlignment="1">
      <alignment horizontal="center" vertical="center"/>
    </xf>
    <xf numFmtId="0" fontId="18" fillId="0" borderId="5" xfId="0" applyFont="1" applyBorder="1" applyAlignment="1">
      <alignment horizontal="center" textRotation="90"/>
    </xf>
    <xf numFmtId="0" fontId="18" fillId="0" borderId="9" xfId="0" applyFont="1" applyBorder="1" applyAlignment="1">
      <alignment horizontal="center" textRotation="90"/>
    </xf>
    <xf numFmtId="0" fontId="18" fillId="0" borderId="8" xfId="0" applyFont="1" applyBorder="1" applyAlignment="1">
      <alignment horizontal="center" textRotation="90"/>
    </xf>
    <xf numFmtId="0" fontId="18" fillId="2" borderId="8" xfId="4" applyFont="1" applyFill="1" applyBorder="1" applyAlignment="1">
      <alignment horizontal="center" textRotation="90"/>
    </xf>
    <xf numFmtId="0" fontId="19" fillId="0" borderId="8" xfId="0" applyFont="1" applyBorder="1" applyAlignment="1">
      <alignment horizontal="center" vertical="center" wrapText="1"/>
    </xf>
    <xf numFmtId="0" fontId="18" fillId="0" borderId="8" xfId="0" applyFont="1" applyBorder="1" applyAlignment="1">
      <alignment horizontal="center" textRotation="90" wrapText="1"/>
    </xf>
    <xf numFmtId="0" fontId="45" fillId="2" borderId="8" xfId="4" applyFont="1" applyFill="1" applyBorder="1" applyAlignment="1">
      <alignment horizontal="center"/>
    </xf>
    <xf numFmtId="0" fontId="18" fillId="0" borderId="5" xfId="0" applyFont="1" applyBorder="1" applyAlignment="1">
      <alignment horizontal="center" textRotation="90" wrapText="1"/>
    </xf>
    <xf numFmtId="0" fontId="18" fillId="0" borderId="9" xfId="0" applyFont="1" applyBorder="1" applyAlignment="1">
      <alignment horizontal="center" textRotation="90" wrapText="1"/>
    </xf>
    <xf numFmtId="0" fontId="34" fillId="2" borderId="2" xfId="4" applyFont="1" applyFill="1" applyBorder="1" applyAlignment="1">
      <alignment horizontal="center" vertical="center" wrapText="1"/>
    </xf>
    <xf numFmtId="0" fontId="34" fillId="2" borderId="6" xfId="4" applyFont="1" applyFill="1" applyBorder="1" applyAlignment="1">
      <alignment horizontal="center" vertical="center" wrapText="1"/>
    </xf>
    <xf numFmtId="0" fontId="34" fillId="2" borderId="3" xfId="4" applyFont="1" applyFill="1" applyBorder="1" applyAlignment="1">
      <alignment horizontal="center" vertical="center" wrapText="1"/>
    </xf>
    <xf numFmtId="0" fontId="24" fillId="2" borderId="0" xfId="4" applyFont="1" applyFill="1" applyAlignment="1">
      <alignment horizontal="center"/>
    </xf>
    <xf numFmtId="0" fontId="50" fillId="2" borderId="4" xfId="4" applyFont="1" applyFill="1" applyBorder="1" applyAlignment="1">
      <alignment horizontal="center" vertical="center"/>
    </xf>
    <xf numFmtId="0" fontId="13" fillId="2" borderId="8"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8" xfId="4" applyFont="1" applyFill="1" applyBorder="1" applyAlignment="1">
      <alignment horizontal="center" vertical="center"/>
    </xf>
    <xf numFmtId="0" fontId="34" fillId="2" borderId="8" xfId="4" applyFont="1" applyFill="1" applyBorder="1" applyAlignment="1">
      <alignment horizontal="center" vertical="center" wrapText="1"/>
    </xf>
    <xf numFmtId="0" fontId="18" fillId="2" borderId="5"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0" borderId="8" xfId="4" applyFont="1" applyBorder="1" applyAlignment="1">
      <alignment horizontal="center" textRotation="90" wrapText="1"/>
    </xf>
    <xf numFmtId="0" fontId="51" fillId="2" borderId="5" xfId="0" applyFont="1" applyFill="1" applyBorder="1" applyAlignment="1">
      <alignment horizontal="center" textRotation="90" wrapText="1"/>
    </xf>
    <xf numFmtId="0" fontId="51" fillId="2" borderId="9" xfId="0" applyFont="1" applyFill="1" applyBorder="1" applyAlignment="1">
      <alignment horizontal="center" textRotation="90" wrapText="1"/>
    </xf>
    <xf numFmtId="0" fontId="70" fillId="2" borderId="5" xfId="0" applyFont="1" applyFill="1" applyBorder="1" applyAlignment="1">
      <alignment horizontal="center" textRotation="90" wrapText="1"/>
    </xf>
    <xf numFmtId="0" fontId="70" fillId="2" borderId="9" xfId="0" applyFont="1" applyFill="1" applyBorder="1" applyAlignment="1">
      <alignment horizontal="center" textRotation="90" wrapText="1"/>
    </xf>
    <xf numFmtId="0" fontId="51" fillId="2" borderId="12" xfId="0" applyFont="1" applyFill="1" applyBorder="1" applyAlignment="1">
      <alignment vertical="center" wrapText="1"/>
    </xf>
    <xf numFmtId="0" fontId="51" fillId="2" borderId="11" xfId="0" applyFont="1" applyFill="1" applyBorder="1" applyAlignment="1">
      <alignment vertical="center" wrapText="1"/>
    </xf>
    <xf numFmtId="0" fontId="51" fillId="2" borderId="5" xfId="0" applyFont="1" applyFill="1" applyBorder="1" applyAlignment="1">
      <alignment vertical="center" wrapText="1"/>
    </xf>
    <xf numFmtId="0" fontId="54" fillId="2" borderId="2"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3" xfId="0" applyFont="1" applyFill="1" applyBorder="1" applyAlignment="1">
      <alignment horizontal="center" vertical="center" wrapText="1"/>
    </xf>
    <xf numFmtId="3" fontId="15" fillId="8" borderId="8" xfId="0" applyNumberFormat="1" applyFont="1" applyFill="1" applyBorder="1" applyAlignment="1">
      <alignment horizontal="center" vertical="center"/>
    </xf>
    <xf numFmtId="3" fontId="18" fillId="8" borderId="8" xfId="0" applyNumberFormat="1" applyFont="1" applyFill="1" applyBorder="1" applyAlignment="1" applyProtection="1">
      <alignment horizontal="center" vertical="center" wrapText="1"/>
      <protection locked="0"/>
    </xf>
    <xf numFmtId="3" fontId="18" fillId="8" borderId="8" xfId="0" applyNumberFormat="1" applyFont="1" applyFill="1" applyBorder="1" applyAlignment="1" applyProtection="1">
      <alignment horizontal="center" vertical="center"/>
      <protection locked="0"/>
    </xf>
    <xf numFmtId="3" fontId="18" fillId="8" borderId="8" xfId="0" applyNumberFormat="1" applyFont="1" applyFill="1" applyBorder="1" applyAlignment="1">
      <alignment horizontal="center" vertical="center"/>
    </xf>
    <xf numFmtId="0" fontId="71" fillId="2" borderId="5" xfId="0" applyFont="1" applyFill="1" applyBorder="1" applyAlignment="1">
      <alignment horizontal="center" textRotation="90" wrapText="1"/>
    </xf>
    <xf numFmtId="0" fontId="71" fillId="2" borderId="9" xfId="0" applyFont="1" applyFill="1" applyBorder="1" applyAlignment="1">
      <alignment horizontal="center" textRotation="90" wrapText="1"/>
    </xf>
    <xf numFmtId="0" fontId="72" fillId="2" borderId="11" xfId="0" applyFont="1" applyFill="1" applyBorder="1" applyAlignment="1">
      <alignment vertical="center" wrapText="1"/>
    </xf>
    <xf numFmtId="0" fontId="72" fillId="2" borderId="12" xfId="0" applyFont="1" applyFill="1" applyBorder="1" applyAlignment="1">
      <alignment vertical="center" wrapText="1"/>
    </xf>
    <xf numFmtId="3" fontId="10" fillId="8" borderId="8" xfId="0" applyNumberFormat="1" applyFont="1" applyFill="1" applyBorder="1" applyAlignment="1">
      <alignment horizontal="center" vertical="center"/>
    </xf>
    <xf numFmtId="3" fontId="10" fillId="8" borderId="10" xfId="0" applyNumberFormat="1" applyFont="1" applyFill="1" applyBorder="1" applyAlignment="1">
      <alignment horizontal="center" vertical="center"/>
    </xf>
    <xf numFmtId="3" fontId="16" fillId="8" borderId="10" xfId="0" applyNumberFormat="1" applyFont="1" applyFill="1" applyBorder="1" applyAlignment="1" applyProtection="1">
      <alignment horizontal="center" vertical="center"/>
      <protection locked="0"/>
    </xf>
    <xf numFmtId="3" fontId="16" fillId="8" borderId="13" xfId="0" applyNumberFormat="1" applyFont="1" applyFill="1" applyBorder="1" applyAlignment="1" applyProtection="1">
      <alignment horizontal="center" vertical="center"/>
      <protection locked="0"/>
    </xf>
    <xf numFmtId="3" fontId="16" fillId="8" borderId="18" xfId="0" applyNumberFormat="1" applyFont="1" applyFill="1" applyBorder="1" applyAlignment="1" applyProtection="1">
      <alignment horizontal="center" vertical="center"/>
      <protection locked="0"/>
    </xf>
    <xf numFmtId="3" fontId="16" fillId="8" borderId="9" xfId="0" applyNumberFormat="1" applyFont="1" applyFill="1" applyBorder="1" applyAlignment="1" applyProtection="1">
      <alignment horizontal="center" vertical="center"/>
      <protection locked="0"/>
    </xf>
    <xf numFmtId="3" fontId="16" fillId="8" borderId="7" xfId="0" applyNumberFormat="1" applyFont="1" applyFill="1" applyBorder="1" applyAlignment="1" applyProtection="1">
      <alignment horizontal="center" vertical="center"/>
      <protection locked="0"/>
    </xf>
    <xf numFmtId="3" fontId="16" fillId="8" borderId="16" xfId="0" applyNumberFormat="1" applyFont="1" applyFill="1" applyBorder="1" applyAlignment="1" applyProtection="1">
      <alignment horizontal="center" vertical="center"/>
      <protection locked="0"/>
    </xf>
    <xf numFmtId="3" fontId="16" fillId="8" borderId="20" xfId="0" applyNumberFormat="1" applyFont="1" applyFill="1" applyBorder="1" applyAlignment="1" applyProtection="1">
      <alignment horizontal="center" vertical="center"/>
      <protection locked="0"/>
    </xf>
    <xf numFmtId="3" fontId="10" fillId="8" borderId="11" xfId="0" applyNumberFormat="1" applyFont="1" applyFill="1" applyBorder="1" applyAlignment="1">
      <alignment horizontal="center" vertical="center"/>
    </xf>
    <xf numFmtId="3" fontId="10" fillId="8" borderId="12" xfId="0" applyNumberFormat="1" applyFont="1" applyFill="1" applyBorder="1" applyAlignment="1">
      <alignment horizontal="center" vertical="center"/>
    </xf>
    <xf numFmtId="0" fontId="71" fillId="2" borderId="8" xfId="0" applyFont="1" applyFill="1" applyBorder="1" applyAlignment="1">
      <alignment horizontal="center" textRotation="90" wrapText="1"/>
    </xf>
    <xf numFmtId="0" fontId="73" fillId="2" borderId="6" xfId="0" applyFont="1" applyFill="1" applyBorder="1" applyAlignment="1">
      <alignment horizontal="center" vertical="center"/>
    </xf>
    <xf numFmtId="0" fontId="73" fillId="2" borderId="3" xfId="0" applyFont="1" applyFill="1" applyBorder="1" applyAlignment="1">
      <alignment horizontal="center" vertical="center"/>
    </xf>
    <xf numFmtId="0" fontId="71" fillId="2" borderId="5" xfId="0" applyFont="1" applyFill="1" applyBorder="1" applyAlignment="1">
      <alignment horizontal="center" textRotation="90" wrapText="1"/>
    </xf>
    <xf numFmtId="0" fontId="51" fillId="2" borderId="7" xfId="0" applyFont="1" applyFill="1" applyBorder="1" applyAlignment="1">
      <alignment vertical="center" wrapText="1"/>
    </xf>
    <xf numFmtId="0" fontId="51" fillId="2" borderId="13" xfId="0" applyFont="1" applyFill="1" applyBorder="1" applyAlignment="1">
      <alignment vertical="center" wrapText="1"/>
    </xf>
  </cellXfs>
  <cellStyles count="14">
    <cellStyle name="Comma" xfId="7" builtinId="3"/>
    <cellStyle name="Comma 2" xfId="1"/>
    <cellStyle name="Hyperlink" xfId="8" builtinId="8"/>
    <cellStyle name="Normal" xfId="0" builtinId="0"/>
    <cellStyle name="Normal 2" xfId="3"/>
    <cellStyle name="Normal 3" xfId="5"/>
    <cellStyle name="Normal 4" xfId="6"/>
    <cellStyle name="Normal 5" xfId="9"/>
    <cellStyle name="Normal 5 2" xfId="10"/>
    <cellStyle name="Normal 6" xfId="11"/>
    <cellStyle name="Normal 7" xfId="12"/>
    <cellStyle name="Normal 8" xfId="13"/>
    <cellStyle name="Normal_Sheet1" xfId="4"/>
    <cellStyle name="Percent" xfId="2" builtinId="5"/>
  </cellStyles>
  <dxfs count="63">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70C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70C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color rgb="FF00B0F0"/>
      </font>
    </dxf>
    <dxf>
      <font>
        <color rgb="FF00B0F0"/>
      </font>
    </dxf>
    <dxf>
      <font>
        <b/>
        <i val="0"/>
        <color rgb="FF00B0F0"/>
      </font>
    </dxf>
    <dxf>
      <font>
        <b/>
        <i val="0"/>
        <color rgb="FF00B0F0"/>
      </font>
    </dxf>
    <dxf>
      <font>
        <b/>
        <i val="0"/>
        <color rgb="FF00B0F0"/>
      </font>
    </dxf>
    <dxf>
      <font>
        <b/>
        <i val="0"/>
        <color rgb="FF0070C0"/>
      </font>
    </dxf>
    <dxf>
      <font>
        <b/>
        <i val="0"/>
        <color rgb="FF00B0F0"/>
      </font>
    </dxf>
  </dxfs>
  <tableStyles count="0" defaultTableStyle="TableStyleMedium2"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2"/>
  <sheetViews>
    <sheetView zoomScale="130" zoomScaleNormal="130" workbookViewId="0">
      <pane xSplit="3" ySplit="2" topLeftCell="D3" activePane="bottomRight" state="frozen"/>
      <selection pane="topRight" activeCell="D1" sqref="D1"/>
      <selection pane="bottomLeft" activeCell="A3" sqref="A3"/>
      <selection pane="bottomRight" activeCell="B1273" sqref="B1273"/>
    </sheetView>
  </sheetViews>
  <sheetFormatPr defaultColWidth="8.85546875" defaultRowHeight="12.75" x14ac:dyDescent="0.2"/>
  <cols>
    <col min="1" max="1" width="4.85546875" style="480" customWidth="1"/>
    <col min="2" max="2" width="66.42578125" style="481" customWidth="1"/>
    <col min="3" max="3" width="6" style="483" customWidth="1"/>
    <col min="4" max="4" width="7.85546875" style="482" customWidth="1"/>
    <col min="5" max="5" width="6" style="854" customWidth="1"/>
    <col min="6" max="6" width="6.85546875" style="854" customWidth="1"/>
    <col min="7" max="7" width="2.28515625" style="854" hidden="1" customWidth="1"/>
    <col min="8" max="16384" width="8.85546875" style="854"/>
  </cols>
  <sheetData>
    <row r="1" spans="1:7" ht="33.75" customHeight="1" x14ac:dyDescent="0.2">
      <c r="A1" s="442" t="s">
        <v>491</v>
      </c>
      <c r="B1" s="443" t="s">
        <v>783</v>
      </c>
      <c r="C1" s="444" t="s">
        <v>782</v>
      </c>
      <c r="D1" s="444" t="s">
        <v>943</v>
      </c>
      <c r="E1" s="475" t="s">
        <v>954</v>
      </c>
      <c r="F1" s="475" t="s">
        <v>955</v>
      </c>
      <c r="G1" s="476" t="s">
        <v>797</v>
      </c>
    </row>
    <row r="2" spans="1:7" x14ac:dyDescent="0.2">
      <c r="A2" s="442" t="s">
        <v>235</v>
      </c>
      <c r="B2" s="445" t="s">
        <v>578</v>
      </c>
      <c r="C2" s="448"/>
      <c r="E2" s="855"/>
      <c r="F2" s="855"/>
      <c r="G2" s="855"/>
    </row>
    <row r="3" spans="1:7" x14ac:dyDescent="0.2">
      <c r="A3" s="443" t="s">
        <v>579</v>
      </c>
      <c r="B3" s="445" t="s">
        <v>580</v>
      </c>
      <c r="C3" s="446"/>
      <c r="D3" s="447"/>
      <c r="E3" s="855"/>
      <c r="F3" s="855"/>
      <c r="G3" s="855"/>
    </row>
    <row r="4" spans="1:7" x14ac:dyDescent="0.2">
      <c r="A4" s="448" t="s">
        <v>19</v>
      </c>
      <c r="B4" s="449" t="s">
        <v>581</v>
      </c>
      <c r="C4" s="446"/>
      <c r="D4" s="449"/>
      <c r="E4" s="855"/>
      <c r="F4" s="855"/>
      <c r="G4" s="855"/>
    </row>
    <row r="5" spans="1:7" x14ac:dyDescent="0.2">
      <c r="A5" s="443">
        <v>1</v>
      </c>
      <c r="B5" s="445" t="s">
        <v>588</v>
      </c>
      <c r="C5" s="446"/>
      <c r="D5" s="791" t="s">
        <v>253</v>
      </c>
      <c r="E5" s="855"/>
      <c r="F5" s="855"/>
      <c r="G5" s="855"/>
    </row>
    <row r="6" spans="1:7" ht="13.5" x14ac:dyDescent="0.2">
      <c r="A6" s="459"/>
      <c r="B6" s="451" t="s">
        <v>44</v>
      </c>
      <c r="C6" s="787">
        <f>'B01'!C7</f>
        <v>0</v>
      </c>
      <c r="D6" s="455"/>
      <c r="E6" s="855"/>
      <c r="F6" s="855"/>
      <c r="G6" s="855"/>
    </row>
    <row r="7" spans="1:7" ht="13.5" x14ac:dyDescent="0.2">
      <c r="A7" s="457"/>
      <c r="B7" s="453" t="s">
        <v>589</v>
      </c>
      <c r="C7" s="446"/>
      <c r="D7" s="447"/>
      <c r="E7" s="855"/>
      <c r="F7" s="855"/>
      <c r="G7" s="855"/>
    </row>
    <row r="8" spans="1:7" ht="13.5" x14ac:dyDescent="0.2">
      <c r="A8" s="457"/>
      <c r="B8" s="454" t="s">
        <v>43</v>
      </c>
      <c r="C8" s="446">
        <f>'B01'!D7</f>
        <v>0</v>
      </c>
      <c r="D8" s="460"/>
      <c r="E8" s="855"/>
      <c r="F8" s="855"/>
      <c r="G8" s="855"/>
    </row>
    <row r="9" spans="1:7" ht="13.5" x14ac:dyDescent="0.2">
      <c r="A9" s="457"/>
      <c r="B9" s="454" t="s">
        <v>38</v>
      </c>
      <c r="C9" s="446">
        <f>'B01'!E7</f>
        <v>0</v>
      </c>
      <c r="D9" s="447"/>
      <c r="E9" s="855"/>
      <c r="F9" s="855"/>
      <c r="G9" s="855"/>
    </row>
    <row r="10" spans="1:7" ht="13.5" x14ac:dyDescent="0.2">
      <c r="A10" s="457"/>
      <c r="B10" s="454" t="s">
        <v>42</v>
      </c>
      <c r="C10" s="446">
        <f>'B01'!F7</f>
        <v>0</v>
      </c>
      <c r="D10" s="447"/>
      <c r="E10" s="855"/>
      <c r="F10" s="855"/>
      <c r="G10" s="855"/>
    </row>
    <row r="11" spans="1:7" ht="13.5" x14ac:dyDescent="0.2">
      <c r="A11" s="457"/>
      <c r="B11" s="454" t="s">
        <v>8</v>
      </c>
      <c r="C11" s="446">
        <f>'B01'!G7</f>
        <v>0</v>
      </c>
      <c r="D11" s="447"/>
      <c r="E11" s="855"/>
      <c r="F11" s="855"/>
      <c r="G11" s="855"/>
    </row>
    <row r="12" spans="1:7" ht="13.5" x14ac:dyDescent="0.2">
      <c r="A12" s="457"/>
      <c r="B12" s="454" t="s">
        <v>559</v>
      </c>
      <c r="C12" s="446">
        <f>'B01'!H7</f>
        <v>0</v>
      </c>
      <c r="D12" s="447"/>
      <c r="E12" s="855"/>
      <c r="F12" s="855"/>
      <c r="G12" s="855"/>
    </row>
    <row r="13" spans="1:7" ht="13.5" x14ac:dyDescent="0.2">
      <c r="A13" s="457"/>
      <c r="B13" s="454" t="s">
        <v>560</v>
      </c>
      <c r="C13" s="446">
        <f>'B01'!I7</f>
        <v>0</v>
      </c>
      <c r="D13" s="447"/>
      <c r="E13" s="855"/>
      <c r="F13" s="855"/>
      <c r="G13" s="855"/>
    </row>
    <row r="14" spans="1:7" ht="13.5" x14ac:dyDescent="0.2">
      <c r="A14" s="457"/>
      <c r="B14" s="454" t="s">
        <v>590</v>
      </c>
      <c r="C14" s="446">
        <f>'B01'!J7</f>
        <v>0</v>
      </c>
      <c r="D14" s="447"/>
      <c r="E14" s="855"/>
      <c r="F14" s="855"/>
      <c r="G14" s="855"/>
    </row>
    <row r="15" spans="1:7" ht="13.5" x14ac:dyDescent="0.2">
      <c r="A15" s="457"/>
      <c r="B15" s="454" t="s">
        <v>37</v>
      </c>
      <c r="C15" s="446">
        <f>'B01'!K7</f>
        <v>0</v>
      </c>
      <c r="D15" s="455"/>
      <c r="E15" s="855"/>
      <c r="F15" s="855"/>
      <c r="G15" s="855"/>
    </row>
    <row r="16" spans="1:7" ht="13.5" x14ac:dyDescent="0.2">
      <c r="A16" s="457"/>
      <c r="B16" s="453" t="s">
        <v>4</v>
      </c>
      <c r="C16" s="446"/>
      <c r="D16" s="447"/>
      <c r="E16" s="855"/>
      <c r="F16" s="855"/>
      <c r="G16" s="855"/>
    </row>
    <row r="17" spans="1:7" ht="25.5" x14ac:dyDescent="0.2">
      <c r="A17" s="457"/>
      <c r="B17" s="461" t="s">
        <v>591</v>
      </c>
      <c r="C17" s="446">
        <f>'B01'!L7</f>
        <v>0</v>
      </c>
      <c r="D17" s="460"/>
      <c r="E17" s="855"/>
      <c r="F17" s="855"/>
      <c r="G17" s="855"/>
    </row>
    <row r="18" spans="1:7" ht="13.5" x14ac:dyDescent="0.2">
      <c r="A18" s="457"/>
      <c r="B18" s="462" t="s">
        <v>104</v>
      </c>
      <c r="C18" s="446">
        <f>'B01'!M7</f>
        <v>0</v>
      </c>
      <c r="D18" s="447"/>
      <c r="E18" s="855"/>
      <c r="F18" s="855"/>
      <c r="G18" s="855"/>
    </row>
    <row r="19" spans="1:7" ht="25.5" x14ac:dyDescent="0.2">
      <c r="A19" s="457"/>
      <c r="B19" s="463" t="s">
        <v>356</v>
      </c>
      <c r="C19" s="446">
        <f>'B01'!N7</f>
        <v>0</v>
      </c>
      <c r="D19" s="447"/>
      <c r="E19" s="855"/>
      <c r="F19" s="855"/>
      <c r="G19" s="855"/>
    </row>
    <row r="20" spans="1:7" ht="17.25" customHeight="1" x14ac:dyDescent="0.2">
      <c r="A20" s="457"/>
      <c r="B20" s="463" t="s">
        <v>974</v>
      </c>
      <c r="C20" s="446">
        <f>'B01'!O7</f>
        <v>0</v>
      </c>
      <c r="D20" s="447"/>
      <c r="E20" s="855"/>
      <c r="F20" s="855"/>
      <c r="G20" s="855"/>
    </row>
    <row r="21" spans="1:7" ht="18" customHeight="1" x14ac:dyDescent="0.2">
      <c r="A21" s="457"/>
      <c r="B21" s="463" t="s">
        <v>967</v>
      </c>
      <c r="C21" s="446">
        <f>'B01'!P7</f>
        <v>0</v>
      </c>
      <c r="D21" s="447"/>
      <c r="E21" s="855"/>
      <c r="F21" s="855"/>
      <c r="G21" s="855"/>
    </row>
    <row r="22" spans="1:7" ht="25.5" x14ac:dyDescent="0.2">
      <c r="A22" s="457"/>
      <c r="B22" s="463" t="s">
        <v>800</v>
      </c>
      <c r="C22" s="446">
        <f>'B01'!Q7</f>
        <v>0</v>
      </c>
      <c r="D22" s="447"/>
      <c r="E22" s="855"/>
      <c r="F22" s="855"/>
      <c r="G22" s="855"/>
    </row>
    <row r="23" spans="1:7" ht="25.5" x14ac:dyDescent="0.2">
      <c r="A23" s="457"/>
      <c r="B23" s="461" t="s">
        <v>358</v>
      </c>
      <c r="C23" s="446">
        <f>'B01'!R7</f>
        <v>0</v>
      </c>
      <c r="D23" s="447"/>
      <c r="E23" s="855"/>
      <c r="F23" s="855"/>
      <c r="G23" s="855"/>
    </row>
    <row r="24" spans="1:7" ht="13.5" x14ac:dyDescent="0.2">
      <c r="A24" s="457"/>
      <c r="B24" s="461" t="s">
        <v>41</v>
      </c>
      <c r="C24" s="446">
        <f>'B01'!S7</f>
        <v>0</v>
      </c>
      <c r="D24" s="447"/>
      <c r="E24" s="855"/>
      <c r="F24" s="855"/>
      <c r="G24" s="855"/>
    </row>
    <row r="25" spans="1:7" ht="13.5" x14ac:dyDescent="0.2">
      <c r="A25" s="457"/>
      <c r="B25" s="461" t="s">
        <v>40</v>
      </c>
      <c r="C25" s="446">
        <f>'B01'!T7</f>
        <v>0</v>
      </c>
      <c r="D25" s="447"/>
      <c r="E25" s="855"/>
      <c r="F25" s="855"/>
      <c r="G25" s="855"/>
    </row>
    <row r="26" spans="1:7" ht="13.5" x14ac:dyDescent="0.2">
      <c r="A26" s="457"/>
      <c r="B26" s="461" t="s">
        <v>798</v>
      </c>
      <c r="C26" s="446">
        <f>'B01'!U7</f>
        <v>0</v>
      </c>
      <c r="D26" s="447"/>
      <c r="E26" s="855"/>
      <c r="F26" s="855"/>
      <c r="G26" s="855"/>
    </row>
    <row r="27" spans="1:7" ht="13.5" x14ac:dyDescent="0.2">
      <c r="A27" s="457"/>
      <c r="B27" s="461" t="s">
        <v>562</v>
      </c>
      <c r="C27" s="446">
        <f>'B01'!V7</f>
        <v>0</v>
      </c>
      <c r="D27" s="447"/>
      <c r="E27" s="855"/>
      <c r="F27" s="855"/>
      <c r="G27" s="855"/>
    </row>
    <row r="28" spans="1:7" ht="13.5" x14ac:dyDescent="0.2">
      <c r="A28" s="457"/>
      <c r="B28" s="461" t="s">
        <v>12</v>
      </c>
      <c r="C28" s="446">
        <f>'B01'!W7</f>
        <v>0</v>
      </c>
      <c r="D28" s="455"/>
      <c r="E28" s="855"/>
      <c r="F28" s="855"/>
      <c r="G28" s="855"/>
    </row>
    <row r="29" spans="1:7" ht="13.5" x14ac:dyDescent="0.2">
      <c r="A29" s="457"/>
      <c r="B29" s="453" t="s">
        <v>39</v>
      </c>
      <c r="C29" s="446"/>
      <c r="D29" s="447"/>
      <c r="E29" s="855"/>
      <c r="F29" s="855"/>
      <c r="G29" s="855"/>
    </row>
    <row r="30" spans="1:7" ht="13.5" x14ac:dyDescent="0.2">
      <c r="A30" s="457"/>
      <c r="B30" s="454" t="s">
        <v>38</v>
      </c>
      <c r="C30" s="446">
        <f>'B01'!C8</f>
        <v>0</v>
      </c>
      <c r="D30" s="447"/>
      <c r="E30" s="855"/>
      <c r="F30" s="855"/>
      <c r="G30" s="855"/>
    </row>
    <row r="31" spans="1:7" ht="13.5" x14ac:dyDescent="0.2">
      <c r="A31" s="457"/>
      <c r="B31" s="454" t="s">
        <v>592</v>
      </c>
      <c r="C31" s="446">
        <f>'B01'!C9</f>
        <v>0</v>
      </c>
      <c r="D31" s="447"/>
      <c r="E31" s="855"/>
      <c r="F31" s="855"/>
      <c r="G31" s="855"/>
    </row>
    <row r="32" spans="1:7" ht="13.5" x14ac:dyDescent="0.2">
      <c r="A32" s="457"/>
      <c r="B32" s="454" t="s">
        <v>8</v>
      </c>
      <c r="C32" s="446">
        <f>'B01'!C10</f>
        <v>0</v>
      </c>
      <c r="D32" s="447"/>
      <c r="E32" s="855"/>
      <c r="F32" s="855"/>
      <c r="G32" s="855"/>
    </row>
    <row r="33" spans="1:7" ht="13.5" x14ac:dyDescent="0.2">
      <c r="A33" s="457"/>
      <c r="B33" s="454" t="s">
        <v>559</v>
      </c>
      <c r="C33" s="446">
        <f>'B01'!C11</f>
        <v>0</v>
      </c>
      <c r="D33" s="447"/>
      <c r="E33" s="855"/>
      <c r="F33" s="855"/>
      <c r="G33" s="855"/>
    </row>
    <row r="34" spans="1:7" ht="13.5" x14ac:dyDescent="0.2">
      <c r="A34" s="457"/>
      <c r="B34" s="454" t="s">
        <v>560</v>
      </c>
      <c r="C34" s="446">
        <f>'B01'!C12</f>
        <v>0</v>
      </c>
      <c r="D34" s="447"/>
      <c r="E34" s="855"/>
      <c r="F34" s="855"/>
      <c r="G34" s="855"/>
    </row>
    <row r="35" spans="1:7" ht="13.5" x14ac:dyDescent="0.2">
      <c r="A35" s="457"/>
      <c r="B35" s="454" t="s">
        <v>241</v>
      </c>
      <c r="C35" s="446">
        <f>'B01'!C13</f>
        <v>0</v>
      </c>
      <c r="D35" s="447"/>
      <c r="E35" s="855"/>
      <c r="F35" s="855"/>
      <c r="G35" s="855"/>
    </row>
    <row r="36" spans="1:7" ht="13.5" x14ac:dyDescent="0.2">
      <c r="A36" s="457"/>
      <c r="B36" s="454" t="s">
        <v>37</v>
      </c>
      <c r="C36" s="446">
        <f>'B01'!C14</f>
        <v>0</v>
      </c>
      <c r="D36" s="447"/>
      <c r="E36" s="855"/>
      <c r="F36" s="855"/>
      <c r="G36" s="855"/>
    </row>
    <row r="37" spans="1:7" ht="13.5" x14ac:dyDescent="0.2">
      <c r="A37" s="457"/>
      <c r="B37" s="454" t="s">
        <v>248</v>
      </c>
      <c r="C37" s="446">
        <f>'B01'!C15</f>
        <v>0</v>
      </c>
      <c r="D37" s="447"/>
      <c r="E37" s="855"/>
      <c r="F37" s="855"/>
      <c r="G37" s="855"/>
    </row>
    <row r="38" spans="1:7" ht="13.5" x14ac:dyDescent="0.2">
      <c r="A38" s="457"/>
      <c r="B38" s="454" t="s">
        <v>292</v>
      </c>
      <c r="C38" s="446">
        <f>'B01'!C16</f>
        <v>0</v>
      </c>
      <c r="D38" s="447"/>
      <c r="E38" s="855"/>
      <c r="F38" s="855"/>
      <c r="G38" s="855"/>
    </row>
    <row r="39" spans="1:7" ht="13.5" x14ac:dyDescent="0.2">
      <c r="A39" s="457"/>
      <c r="B39" s="453" t="s">
        <v>5</v>
      </c>
      <c r="C39" s="446">
        <f>'B01'!C17</f>
        <v>0</v>
      </c>
      <c r="D39" s="447"/>
      <c r="E39" s="855"/>
      <c r="F39" s="855"/>
      <c r="G39" s="855"/>
    </row>
    <row r="40" spans="1:7" ht="13.5" x14ac:dyDescent="0.2">
      <c r="A40" s="457"/>
      <c r="B40" s="454" t="s">
        <v>13</v>
      </c>
      <c r="C40" s="446">
        <f>'B01'!C18</f>
        <v>0</v>
      </c>
      <c r="D40" s="447"/>
      <c r="E40" s="855"/>
      <c r="F40" s="855"/>
      <c r="G40" s="855"/>
    </row>
    <row r="41" spans="1:7" ht="13.5" x14ac:dyDescent="0.2">
      <c r="A41" s="457"/>
      <c r="B41" s="454" t="s">
        <v>14</v>
      </c>
      <c r="C41" s="446">
        <f>'B01'!C19</f>
        <v>0</v>
      </c>
      <c r="D41" s="447"/>
      <c r="E41" s="855"/>
      <c r="F41" s="855"/>
      <c r="G41" s="855"/>
    </row>
    <row r="42" spans="1:7" ht="13.5" x14ac:dyDescent="0.2">
      <c r="A42" s="457"/>
      <c r="B42" s="458" t="s">
        <v>585</v>
      </c>
      <c r="C42" s="446">
        <f>'B01'!C20</f>
        <v>0</v>
      </c>
      <c r="D42" s="447"/>
      <c r="E42" s="855"/>
      <c r="F42" s="855"/>
      <c r="G42" s="855"/>
    </row>
    <row r="43" spans="1:7" ht="13.5" x14ac:dyDescent="0.2">
      <c r="A43" s="457"/>
      <c r="B43" s="458" t="s">
        <v>593</v>
      </c>
      <c r="C43" s="446">
        <f>'B01'!C21</f>
        <v>0</v>
      </c>
      <c r="D43" s="455"/>
      <c r="E43" s="855"/>
      <c r="F43" s="855"/>
      <c r="G43" s="855"/>
    </row>
    <row r="44" spans="1:7" ht="13.5" x14ac:dyDescent="0.2">
      <c r="A44" s="457"/>
      <c r="B44" s="458" t="s">
        <v>594</v>
      </c>
      <c r="C44" s="446">
        <f>'B01'!C22</f>
        <v>0</v>
      </c>
      <c r="D44" s="447"/>
      <c r="E44" s="855"/>
      <c r="F44" s="855"/>
      <c r="G44" s="855"/>
    </row>
    <row r="45" spans="1:7" x14ac:dyDescent="0.2">
      <c r="A45" s="443">
        <v>2</v>
      </c>
      <c r="B45" s="445" t="s">
        <v>582</v>
      </c>
      <c r="C45" s="446"/>
      <c r="D45" s="791" t="s">
        <v>254</v>
      </c>
      <c r="E45" s="855"/>
      <c r="F45" s="855"/>
      <c r="G45" s="855"/>
    </row>
    <row r="46" spans="1:7" x14ac:dyDescent="0.2">
      <c r="A46" s="450"/>
      <c r="B46" s="451" t="s">
        <v>208</v>
      </c>
      <c r="C46" s="788">
        <f>'B02'!C7</f>
        <v>0</v>
      </c>
      <c r="D46" s="452"/>
      <c r="E46" s="855"/>
      <c r="F46" s="855"/>
      <c r="G46" s="855"/>
    </row>
    <row r="47" spans="1:7" ht="13.5" x14ac:dyDescent="0.2">
      <c r="A47" s="443"/>
      <c r="B47" s="453" t="s">
        <v>3</v>
      </c>
      <c r="C47" s="446"/>
      <c r="D47" s="452"/>
      <c r="E47" s="855"/>
      <c r="F47" s="855"/>
      <c r="G47" s="855"/>
    </row>
    <row r="48" spans="1:7" x14ac:dyDescent="0.2">
      <c r="A48" s="443"/>
      <c r="B48" s="449" t="s">
        <v>6</v>
      </c>
      <c r="C48" s="446">
        <f>'B02'!D7</f>
        <v>0</v>
      </c>
      <c r="D48" s="452"/>
      <c r="E48" s="855"/>
      <c r="F48" s="855"/>
      <c r="G48" s="855"/>
    </row>
    <row r="49" spans="1:7" x14ac:dyDescent="0.2">
      <c r="A49" s="443"/>
      <c r="B49" s="449" t="s">
        <v>540</v>
      </c>
      <c r="C49" s="446">
        <f>'B02'!E7</f>
        <v>0</v>
      </c>
      <c r="D49" s="452"/>
      <c r="E49" s="855"/>
      <c r="F49" s="855"/>
      <c r="G49" s="855"/>
    </row>
    <row r="50" spans="1:7" x14ac:dyDescent="0.2">
      <c r="A50" s="443"/>
      <c r="B50" s="449" t="s">
        <v>564</v>
      </c>
      <c r="C50" s="446">
        <f>'B02'!F7</f>
        <v>0</v>
      </c>
      <c r="D50" s="452"/>
      <c r="E50" s="855"/>
      <c r="F50" s="855"/>
      <c r="G50" s="855"/>
    </row>
    <row r="51" spans="1:7" x14ac:dyDescent="0.2">
      <c r="A51" s="443"/>
      <c r="B51" s="449" t="s">
        <v>8</v>
      </c>
      <c r="C51" s="446">
        <f>'B02'!G7</f>
        <v>0</v>
      </c>
      <c r="D51" s="452"/>
      <c r="E51" s="855"/>
      <c r="F51" s="855"/>
      <c r="G51" s="855"/>
    </row>
    <row r="52" spans="1:7" x14ac:dyDescent="0.2">
      <c r="A52" s="443"/>
      <c r="B52" s="449" t="s">
        <v>559</v>
      </c>
      <c r="C52" s="446">
        <f>'B02'!H7</f>
        <v>0</v>
      </c>
      <c r="D52" s="452"/>
      <c r="E52" s="855"/>
      <c r="F52" s="855"/>
      <c r="G52" s="855"/>
    </row>
    <row r="53" spans="1:7" x14ac:dyDescent="0.2">
      <c r="A53" s="443"/>
      <c r="B53" s="449" t="s">
        <v>560</v>
      </c>
      <c r="C53" s="446">
        <f>'B02'!I7</f>
        <v>0</v>
      </c>
      <c r="D53" s="452"/>
      <c r="E53" s="855"/>
      <c r="F53" s="855"/>
      <c r="G53" s="855"/>
    </row>
    <row r="54" spans="1:7" x14ac:dyDescent="0.2">
      <c r="A54" s="443"/>
      <c r="B54" s="449" t="s">
        <v>241</v>
      </c>
      <c r="C54" s="446">
        <f>'B02'!J7</f>
        <v>0</v>
      </c>
      <c r="D54" s="452"/>
      <c r="E54" s="855"/>
      <c r="F54" s="855"/>
      <c r="G54" s="855"/>
    </row>
    <row r="55" spans="1:7" x14ac:dyDescent="0.2">
      <c r="A55" s="443"/>
      <c r="B55" s="449" t="s">
        <v>9</v>
      </c>
      <c r="C55" s="446">
        <f>'B02'!K7</f>
        <v>0</v>
      </c>
      <c r="D55" s="452"/>
      <c r="E55" s="855"/>
      <c r="F55" s="855"/>
      <c r="G55" s="855"/>
    </row>
    <row r="56" spans="1:7" x14ac:dyDescent="0.2">
      <c r="A56" s="443"/>
      <c r="B56" s="449" t="s">
        <v>836</v>
      </c>
      <c r="C56" s="446">
        <f>'B02'!L7</f>
        <v>0</v>
      </c>
      <c r="D56" s="452"/>
      <c r="E56" s="855"/>
      <c r="F56" s="855"/>
      <c r="G56" s="855"/>
    </row>
    <row r="57" spans="1:7" x14ac:dyDescent="0.2">
      <c r="A57" s="443"/>
      <c r="B57" s="449" t="s">
        <v>837</v>
      </c>
      <c r="C57" s="446">
        <f>'B02'!M7</f>
        <v>0</v>
      </c>
      <c r="D57" s="452"/>
      <c r="E57" s="855"/>
      <c r="F57" s="855"/>
      <c r="G57" s="855"/>
    </row>
    <row r="58" spans="1:7" ht="13.5" x14ac:dyDescent="0.2">
      <c r="A58" s="443"/>
      <c r="B58" s="453" t="s">
        <v>4</v>
      </c>
      <c r="C58" s="446"/>
      <c r="D58" s="452"/>
      <c r="E58" s="855"/>
      <c r="F58" s="855"/>
      <c r="G58" s="855"/>
    </row>
    <row r="59" spans="1:7" x14ac:dyDescent="0.2">
      <c r="A59" s="443"/>
      <c r="B59" s="449" t="s">
        <v>11</v>
      </c>
      <c r="C59" s="446">
        <f>'B02'!N7</f>
        <v>0</v>
      </c>
      <c r="D59" s="452"/>
      <c r="E59" s="855"/>
      <c r="F59" s="855"/>
      <c r="G59" s="855"/>
    </row>
    <row r="60" spans="1:7" x14ac:dyDescent="0.2">
      <c r="A60" s="443"/>
      <c r="B60" s="449" t="s">
        <v>16</v>
      </c>
      <c r="C60" s="446">
        <f>'B02'!O7</f>
        <v>0</v>
      </c>
      <c r="D60" s="452"/>
      <c r="E60" s="855"/>
      <c r="F60" s="855"/>
      <c r="G60" s="855"/>
    </row>
    <row r="61" spans="1:7" x14ac:dyDescent="0.2">
      <c r="A61" s="443"/>
      <c r="B61" s="449" t="s">
        <v>372</v>
      </c>
      <c r="C61" s="446">
        <f>'B02'!P7</f>
        <v>0</v>
      </c>
      <c r="D61" s="452"/>
      <c r="E61" s="855"/>
      <c r="F61" s="855"/>
      <c r="G61" s="855"/>
    </row>
    <row r="62" spans="1:7" ht="25.5" x14ac:dyDescent="0.2">
      <c r="A62" s="443"/>
      <c r="B62" s="449" t="s">
        <v>55</v>
      </c>
      <c r="C62" s="446">
        <f>'B02'!Q7</f>
        <v>0</v>
      </c>
      <c r="D62" s="452"/>
      <c r="E62" s="855"/>
      <c r="F62" s="855"/>
      <c r="G62" s="855"/>
    </row>
    <row r="63" spans="1:7" x14ac:dyDescent="0.2">
      <c r="A63" s="443"/>
      <c r="B63" s="449" t="s">
        <v>295</v>
      </c>
      <c r="C63" s="446">
        <f>'B02'!R7</f>
        <v>0</v>
      </c>
      <c r="D63" s="452"/>
      <c r="E63" s="855"/>
      <c r="F63" s="855"/>
      <c r="G63" s="855"/>
    </row>
    <row r="64" spans="1:7" x14ac:dyDescent="0.2">
      <c r="A64" s="443"/>
      <c r="B64" s="449" t="s">
        <v>359</v>
      </c>
      <c r="C64" s="446">
        <f>'B02'!S7</f>
        <v>0</v>
      </c>
      <c r="D64" s="452"/>
      <c r="E64" s="855"/>
      <c r="F64" s="855"/>
      <c r="G64" s="855"/>
    </row>
    <row r="65" spans="1:7" x14ac:dyDescent="0.2">
      <c r="A65" s="443"/>
      <c r="B65" s="449" t="s">
        <v>798</v>
      </c>
      <c r="C65" s="446">
        <f>'B02'!T7</f>
        <v>0</v>
      </c>
      <c r="D65" s="452"/>
      <c r="E65" s="855"/>
      <c r="F65" s="855"/>
      <c r="G65" s="855"/>
    </row>
    <row r="66" spans="1:7" x14ac:dyDescent="0.2">
      <c r="A66" s="443"/>
      <c r="B66" s="449" t="s">
        <v>834</v>
      </c>
      <c r="C66" s="446">
        <f>'B02'!U7</f>
        <v>0</v>
      </c>
      <c r="D66" s="452"/>
      <c r="E66" s="855"/>
      <c r="F66" s="855"/>
      <c r="G66" s="855"/>
    </row>
    <row r="67" spans="1:7" x14ac:dyDescent="0.2">
      <c r="A67" s="443"/>
      <c r="B67" s="449" t="s">
        <v>12</v>
      </c>
      <c r="C67" s="446">
        <f>'B02'!V7</f>
        <v>0</v>
      </c>
      <c r="D67" s="452"/>
      <c r="E67" s="855"/>
      <c r="F67" s="855"/>
      <c r="G67" s="855"/>
    </row>
    <row r="68" spans="1:7" ht="13.5" x14ac:dyDescent="0.2">
      <c r="A68" s="455"/>
      <c r="B68" s="453" t="s">
        <v>583</v>
      </c>
      <c r="C68" s="473"/>
      <c r="D68" s="447"/>
      <c r="E68" s="855"/>
      <c r="F68" s="855"/>
      <c r="G68" s="855"/>
    </row>
    <row r="69" spans="1:7" x14ac:dyDescent="0.2">
      <c r="A69" s="455"/>
      <c r="B69" s="454" t="s">
        <v>20</v>
      </c>
      <c r="C69" s="785">
        <f>'B02'!C8</f>
        <v>0</v>
      </c>
      <c r="D69" s="447"/>
      <c r="E69" s="855"/>
      <c r="F69" s="855"/>
      <c r="G69" s="855"/>
    </row>
    <row r="70" spans="1:7" x14ac:dyDescent="0.2">
      <c r="A70" s="455"/>
      <c r="B70" s="454" t="s">
        <v>21</v>
      </c>
      <c r="C70" s="785">
        <f>'B02'!C9</f>
        <v>0</v>
      </c>
      <c r="D70" s="456"/>
      <c r="E70" s="855"/>
      <c r="F70" s="855"/>
      <c r="G70" s="855"/>
    </row>
    <row r="71" spans="1:7" x14ac:dyDescent="0.2">
      <c r="A71" s="455"/>
      <c r="B71" s="454" t="s">
        <v>557</v>
      </c>
      <c r="C71" s="785">
        <f>'B02'!C10</f>
        <v>0</v>
      </c>
      <c r="D71" s="447"/>
      <c r="E71" s="855"/>
      <c r="F71" s="855"/>
      <c r="G71" s="855"/>
    </row>
    <row r="72" spans="1:7" x14ac:dyDescent="0.2">
      <c r="A72" s="455"/>
      <c r="B72" s="454" t="s">
        <v>22</v>
      </c>
      <c r="C72" s="785">
        <f>'B02'!C11</f>
        <v>0</v>
      </c>
      <c r="D72" s="447"/>
      <c r="E72" s="855"/>
      <c r="F72" s="855"/>
      <c r="G72" s="855"/>
    </row>
    <row r="73" spans="1:7" ht="13.5" x14ac:dyDescent="0.2">
      <c r="A73" s="455"/>
      <c r="B73" s="453" t="s">
        <v>584</v>
      </c>
      <c r="C73" s="785">
        <f>'B02'!C12</f>
        <v>0</v>
      </c>
      <c r="D73" s="447"/>
      <c r="E73" s="855"/>
      <c r="F73" s="855"/>
      <c r="G73" s="855"/>
    </row>
    <row r="74" spans="1:7" x14ac:dyDescent="0.2">
      <c r="A74" s="455"/>
      <c r="B74" s="454" t="s">
        <v>25</v>
      </c>
      <c r="C74" s="785">
        <f>'B02'!C13</f>
        <v>0</v>
      </c>
      <c r="D74" s="456"/>
      <c r="E74" s="855"/>
      <c r="F74" s="855"/>
      <c r="G74" s="855"/>
    </row>
    <row r="75" spans="1:7" x14ac:dyDescent="0.2">
      <c r="A75" s="455"/>
      <c r="B75" s="454" t="s">
        <v>26</v>
      </c>
      <c r="C75" s="785">
        <f>'B02'!C14</f>
        <v>0</v>
      </c>
      <c r="D75" s="447"/>
      <c r="E75" s="855"/>
      <c r="F75" s="855"/>
      <c r="G75" s="855"/>
    </row>
    <row r="76" spans="1:7" x14ac:dyDescent="0.2">
      <c r="A76" s="455"/>
      <c r="B76" s="454" t="s">
        <v>558</v>
      </c>
      <c r="C76" s="785">
        <f>'B02'!C15</f>
        <v>0</v>
      </c>
      <c r="D76" s="447"/>
      <c r="E76" s="855"/>
      <c r="F76" s="855"/>
      <c r="G76" s="855"/>
    </row>
    <row r="77" spans="1:7" x14ac:dyDescent="0.2">
      <c r="A77" s="455"/>
      <c r="B77" s="454" t="s">
        <v>561</v>
      </c>
      <c r="C77" s="785">
        <f>'B02'!C16</f>
        <v>0</v>
      </c>
      <c r="D77" s="447"/>
      <c r="E77" s="855"/>
      <c r="F77" s="855"/>
      <c r="G77" s="855"/>
    </row>
    <row r="78" spans="1:7" x14ac:dyDescent="0.2">
      <c r="A78" s="455"/>
      <c r="B78" s="454" t="s">
        <v>353</v>
      </c>
      <c r="C78" s="785">
        <f>'B02'!C17</f>
        <v>0</v>
      </c>
      <c r="D78" s="447"/>
      <c r="E78" s="855"/>
      <c r="F78" s="855"/>
      <c r="G78" s="855"/>
    </row>
    <row r="79" spans="1:7" x14ac:dyDescent="0.2">
      <c r="A79" s="455"/>
      <c r="B79" s="454" t="s">
        <v>27</v>
      </c>
      <c r="C79" s="785">
        <f>'B02'!C18</f>
        <v>0</v>
      </c>
      <c r="D79" s="447"/>
      <c r="E79" s="855"/>
      <c r="F79" s="855"/>
      <c r="G79" s="855"/>
    </row>
    <row r="80" spans="1:7" ht="13.5" x14ac:dyDescent="0.2">
      <c r="A80" s="455"/>
      <c r="B80" s="453" t="s">
        <v>29</v>
      </c>
      <c r="C80" s="446">
        <f>'B02'!C19</f>
        <v>0</v>
      </c>
      <c r="D80" s="447"/>
      <c r="E80" s="855"/>
      <c r="F80" s="855"/>
      <c r="G80" s="855"/>
    </row>
    <row r="81" spans="1:7" x14ac:dyDescent="0.2">
      <c r="A81" s="455"/>
      <c r="B81" s="454" t="s">
        <v>30</v>
      </c>
      <c r="C81" s="446">
        <f>'B02'!C20</f>
        <v>0</v>
      </c>
      <c r="D81" s="448"/>
      <c r="E81" s="855"/>
      <c r="F81" s="855"/>
      <c r="G81" s="855"/>
    </row>
    <row r="82" spans="1:7" x14ac:dyDescent="0.2">
      <c r="A82" s="455"/>
      <c r="B82" s="454" t="s">
        <v>79</v>
      </c>
      <c r="C82" s="446">
        <f>'B02'!C21</f>
        <v>0</v>
      </c>
      <c r="D82" s="448"/>
      <c r="E82" s="855"/>
      <c r="F82" s="855"/>
      <c r="G82" s="855"/>
    </row>
    <row r="83" spans="1:7" x14ac:dyDescent="0.2">
      <c r="A83" s="455"/>
      <c r="B83" s="454" t="s">
        <v>31</v>
      </c>
      <c r="C83" s="446">
        <f>'B02'!C22</f>
        <v>0</v>
      </c>
      <c r="D83" s="448"/>
      <c r="E83" s="855"/>
      <c r="F83" s="855"/>
      <c r="G83" s="855"/>
    </row>
    <row r="84" spans="1:7" x14ac:dyDescent="0.2">
      <c r="A84" s="455"/>
      <c r="B84" s="454" t="s">
        <v>32</v>
      </c>
      <c r="C84" s="446">
        <f>'B02'!C23</f>
        <v>0</v>
      </c>
      <c r="D84" s="447"/>
      <c r="E84" s="855"/>
      <c r="F84" s="855"/>
      <c r="G84" s="855"/>
    </row>
    <row r="85" spans="1:7" x14ac:dyDescent="0.2">
      <c r="A85" s="455"/>
      <c r="B85" s="454" t="s">
        <v>352</v>
      </c>
      <c r="C85" s="446">
        <f>'B02'!C24</f>
        <v>0</v>
      </c>
      <c r="D85" s="447"/>
      <c r="E85" s="855"/>
      <c r="F85" s="855"/>
      <c r="G85" s="855"/>
    </row>
    <row r="86" spans="1:7" x14ac:dyDescent="0.2">
      <c r="A86" s="455"/>
      <c r="B86" s="454" t="s">
        <v>33</v>
      </c>
      <c r="C86" s="446">
        <f>'B02'!C25</f>
        <v>0</v>
      </c>
      <c r="D86" s="447"/>
      <c r="E86" s="855"/>
      <c r="F86" s="855"/>
      <c r="G86" s="855"/>
    </row>
    <row r="87" spans="1:7" x14ac:dyDescent="0.2">
      <c r="A87" s="455"/>
      <c r="B87" s="454" t="s">
        <v>34</v>
      </c>
      <c r="C87" s="446">
        <f>'B02'!C26</f>
        <v>0</v>
      </c>
      <c r="D87" s="447"/>
      <c r="E87" s="855"/>
      <c r="F87" s="855"/>
      <c r="G87" s="855"/>
    </row>
    <row r="88" spans="1:7" ht="13.5" x14ac:dyDescent="0.2">
      <c r="A88" s="455"/>
      <c r="B88" s="453" t="s">
        <v>5</v>
      </c>
      <c r="C88" s="446">
        <f>'B02'!C27</f>
        <v>0</v>
      </c>
      <c r="D88" s="447"/>
      <c r="E88" s="855"/>
      <c r="F88" s="855"/>
      <c r="G88" s="855"/>
    </row>
    <row r="89" spans="1:7" x14ac:dyDescent="0.2">
      <c r="A89" s="455"/>
      <c r="B89" s="454" t="s">
        <v>13</v>
      </c>
      <c r="C89" s="446">
        <f>'B02'!C28</f>
        <v>0</v>
      </c>
      <c r="D89" s="448"/>
      <c r="E89" s="855"/>
      <c r="F89" s="855"/>
      <c r="G89" s="855"/>
    </row>
    <row r="90" spans="1:7" x14ac:dyDescent="0.2">
      <c r="A90" s="455"/>
      <c r="B90" s="454" t="s">
        <v>14</v>
      </c>
      <c r="C90" s="446">
        <f>'B02'!C29</f>
        <v>0</v>
      </c>
      <c r="D90" s="447"/>
      <c r="E90" s="855"/>
      <c r="F90" s="855"/>
      <c r="G90" s="855"/>
    </row>
    <row r="91" spans="1:7" ht="13.5" x14ac:dyDescent="0.2">
      <c r="A91" s="457"/>
      <c r="B91" s="458" t="s">
        <v>585</v>
      </c>
      <c r="C91" s="446">
        <f>'B02'!C30</f>
        <v>0</v>
      </c>
      <c r="D91" s="447"/>
      <c r="E91" s="855"/>
      <c r="F91" s="855"/>
      <c r="G91" s="855"/>
    </row>
    <row r="92" spans="1:7" ht="13.5" x14ac:dyDescent="0.2">
      <c r="A92" s="457"/>
      <c r="B92" s="458" t="s">
        <v>593</v>
      </c>
      <c r="C92" s="446">
        <f>'B02'!C31</f>
        <v>0</v>
      </c>
      <c r="D92" s="447"/>
      <c r="E92" s="855"/>
      <c r="F92" s="855"/>
      <c r="G92" s="855"/>
    </row>
    <row r="93" spans="1:7" ht="13.5" x14ac:dyDescent="0.2">
      <c r="A93" s="457"/>
      <c r="B93" s="458" t="s">
        <v>594</v>
      </c>
      <c r="C93" s="446">
        <f>'B02'!C32</f>
        <v>0</v>
      </c>
      <c r="D93" s="447"/>
      <c r="E93" s="855"/>
      <c r="F93" s="855"/>
      <c r="G93" s="855"/>
    </row>
    <row r="94" spans="1:7" x14ac:dyDescent="0.2">
      <c r="A94" s="448" t="s">
        <v>23</v>
      </c>
      <c r="B94" s="454" t="s">
        <v>595</v>
      </c>
      <c r="C94" s="446"/>
      <c r="D94" s="447"/>
      <c r="E94" s="855"/>
      <c r="F94" s="855"/>
      <c r="G94" s="855"/>
    </row>
    <row r="95" spans="1:7" x14ac:dyDescent="0.2">
      <c r="A95" s="443">
        <v>1</v>
      </c>
      <c r="B95" s="445" t="s">
        <v>597</v>
      </c>
      <c r="C95" s="446"/>
      <c r="D95" s="791" t="s">
        <v>255</v>
      </c>
      <c r="E95" s="855"/>
      <c r="F95" s="855"/>
      <c r="G95" s="855"/>
    </row>
    <row r="96" spans="1:7" ht="13.5" x14ac:dyDescent="0.2">
      <c r="A96" s="459"/>
      <c r="B96" s="451" t="s">
        <v>44</v>
      </c>
      <c r="C96" s="787">
        <f>'B03'!C7</f>
        <v>0</v>
      </c>
      <c r="D96" s="447"/>
      <c r="E96" s="855"/>
      <c r="F96" s="855"/>
      <c r="G96" s="855"/>
    </row>
    <row r="97" spans="1:7" ht="13.5" x14ac:dyDescent="0.2">
      <c r="A97" s="457"/>
      <c r="B97" s="453" t="s">
        <v>589</v>
      </c>
      <c r="C97" s="446"/>
      <c r="D97" s="447"/>
      <c r="E97" s="855"/>
      <c r="F97" s="855"/>
      <c r="G97" s="855"/>
    </row>
    <row r="98" spans="1:7" ht="13.5" x14ac:dyDescent="0.2">
      <c r="A98" s="457"/>
      <c r="B98" s="454" t="s">
        <v>71</v>
      </c>
      <c r="C98" s="446">
        <f>'B03'!D7</f>
        <v>0</v>
      </c>
      <c r="D98" s="460"/>
      <c r="E98" s="855"/>
      <c r="F98" s="855"/>
      <c r="G98" s="855"/>
    </row>
    <row r="99" spans="1:7" ht="13.5" x14ac:dyDescent="0.2">
      <c r="A99" s="457"/>
      <c r="B99" s="454" t="s">
        <v>149</v>
      </c>
      <c r="C99" s="446">
        <f>'B03'!E7</f>
        <v>0</v>
      </c>
      <c r="D99" s="447"/>
      <c r="E99" s="855"/>
      <c r="F99" s="855"/>
      <c r="G99" s="855"/>
    </row>
    <row r="100" spans="1:7" ht="13.5" x14ac:dyDescent="0.2">
      <c r="A100" s="457"/>
      <c r="B100" s="454" t="s">
        <v>559</v>
      </c>
      <c r="C100" s="446">
        <f>'B03'!F7</f>
        <v>0</v>
      </c>
      <c r="D100" s="447"/>
      <c r="E100" s="855"/>
      <c r="F100" s="855"/>
      <c r="G100" s="855"/>
    </row>
    <row r="101" spans="1:7" ht="13.5" x14ac:dyDescent="0.2">
      <c r="A101" s="457"/>
      <c r="B101" s="454" t="s">
        <v>237</v>
      </c>
      <c r="C101" s="446">
        <f>'B03'!G7</f>
        <v>0</v>
      </c>
      <c r="D101" s="447"/>
      <c r="E101" s="855"/>
      <c r="F101" s="855"/>
      <c r="G101" s="855"/>
    </row>
    <row r="102" spans="1:7" ht="13.5" x14ac:dyDescent="0.2">
      <c r="A102" s="457"/>
      <c r="B102" s="453" t="s">
        <v>4</v>
      </c>
      <c r="C102" s="465"/>
      <c r="D102" s="447"/>
      <c r="E102" s="855"/>
      <c r="F102" s="855"/>
      <c r="G102" s="855"/>
    </row>
    <row r="103" spans="1:7" ht="25.5" x14ac:dyDescent="0.2">
      <c r="A103" s="457"/>
      <c r="B103" s="461" t="s">
        <v>591</v>
      </c>
      <c r="C103" s="446">
        <f>'B03'!H7</f>
        <v>0</v>
      </c>
      <c r="D103" s="460"/>
      <c r="E103" s="855"/>
      <c r="F103" s="855"/>
      <c r="G103" s="855"/>
    </row>
    <row r="104" spans="1:7" ht="13.5" x14ac:dyDescent="0.2">
      <c r="A104" s="457"/>
      <c r="B104" s="462" t="s">
        <v>104</v>
      </c>
      <c r="C104" s="446">
        <f>'B03'!I7</f>
        <v>0</v>
      </c>
      <c r="D104" s="447"/>
      <c r="E104" s="855"/>
      <c r="F104" s="855"/>
      <c r="G104" s="855"/>
    </row>
    <row r="105" spans="1:7" ht="25.5" x14ac:dyDescent="0.2">
      <c r="A105" s="457"/>
      <c r="B105" s="461" t="s">
        <v>356</v>
      </c>
      <c r="C105" s="446">
        <f>'B03'!J7</f>
        <v>0</v>
      </c>
      <c r="D105" s="447"/>
      <c r="E105" s="855"/>
      <c r="F105" s="855"/>
      <c r="G105" s="855"/>
    </row>
    <row r="106" spans="1:7" ht="13.5" x14ac:dyDescent="0.2">
      <c r="A106" s="457"/>
      <c r="B106" s="461" t="s">
        <v>976</v>
      </c>
      <c r="C106" s="446">
        <f>'B03'!K7</f>
        <v>0</v>
      </c>
      <c r="D106" s="447"/>
      <c r="E106" s="855"/>
      <c r="F106" s="855"/>
      <c r="G106" s="855"/>
    </row>
    <row r="107" spans="1:7" ht="13.5" x14ac:dyDescent="0.2">
      <c r="A107" s="457"/>
      <c r="B107" s="461" t="s">
        <v>975</v>
      </c>
      <c r="C107" s="446">
        <f>'B03'!L7</f>
        <v>0</v>
      </c>
      <c r="D107" s="447"/>
      <c r="E107" s="855"/>
      <c r="F107" s="855"/>
      <c r="G107" s="855"/>
    </row>
    <row r="108" spans="1:7" ht="13.5" x14ac:dyDescent="0.2">
      <c r="A108" s="457"/>
      <c r="B108" s="461" t="s">
        <v>371</v>
      </c>
      <c r="C108" s="446">
        <f>'B03'!M7</f>
        <v>0</v>
      </c>
      <c r="D108" s="447"/>
      <c r="E108" s="855"/>
      <c r="F108" s="855"/>
      <c r="G108" s="855"/>
    </row>
    <row r="109" spans="1:7" ht="25.5" x14ac:dyDescent="0.2">
      <c r="A109" s="457"/>
      <c r="B109" s="461" t="s">
        <v>358</v>
      </c>
      <c r="C109" s="446">
        <f>'B03'!N7</f>
        <v>0</v>
      </c>
      <c r="D109" s="447"/>
      <c r="E109" s="855"/>
      <c r="F109" s="855"/>
      <c r="G109" s="855"/>
    </row>
    <row r="110" spans="1:7" ht="13.5" x14ac:dyDescent="0.2">
      <c r="A110" s="457"/>
      <c r="B110" s="461" t="s">
        <v>41</v>
      </c>
      <c r="C110" s="446">
        <f>'B03'!O7</f>
        <v>0</v>
      </c>
      <c r="D110" s="447"/>
      <c r="E110" s="855"/>
      <c r="F110" s="855"/>
      <c r="G110" s="855"/>
    </row>
    <row r="111" spans="1:7" ht="13.5" x14ac:dyDescent="0.2">
      <c r="A111" s="457"/>
      <c r="B111" s="461" t="s">
        <v>40</v>
      </c>
      <c r="C111" s="446">
        <f>'B03'!P7</f>
        <v>0</v>
      </c>
      <c r="D111" s="447"/>
      <c r="E111" s="855"/>
      <c r="F111" s="855"/>
      <c r="G111" s="855"/>
    </row>
    <row r="112" spans="1:7" ht="13.5" x14ac:dyDescent="0.2">
      <c r="A112" s="457"/>
      <c r="B112" s="461" t="s">
        <v>12</v>
      </c>
      <c r="C112" s="446">
        <f>'B03'!Q7</f>
        <v>0</v>
      </c>
      <c r="D112" s="447"/>
      <c r="E112" s="855"/>
      <c r="F112" s="855"/>
      <c r="G112" s="855"/>
    </row>
    <row r="113" spans="1:7" ht="13.5" x14ac:dyDescent="0.2">
      <c r="A113" s="457"/>
      <c r="B113" s="453" t="s">
        <v>39</v>
      </c>
      <c r="C113" s="465"/>
      <c r="D113" s="447"/>
      <c r="E113" s="855"/>
      <c r="F113" s="855"/>
      <c r="G113" s="855"/>
    </row>
    <row r="114" spans="1:7" ht="13.5" x14ac:dyDescent="0.2">
      <c r="A114" s="457"/>
      <c r="B114" s="454" t="s">
        <v>38</v>
      </c>
      <c r="C114" s="446">
        <f>'B03'!C8</f>
        <v>0</v>
      </c>
      <c r="D114" s="447"/>
      <c r="E114" s="855"/>
      <c r="F114" s="855"/>
      <c r="G114" s="855"/>
    </row>
    <row r="115" spans="1:7" ht="13.5" x14ac:dyDescent="0.2">
      <c r="A115" s="457"/>
      <c r="B115" s="454" t="s">
        <v>149</v>
      </c>
      <c r="C115" s="446">
        <f>'B03'!C9</f>
        <v>0</v>
      </c>
      <c r="D115" s="447"/>
      <c r="E115" s="855"/>
      <c r="F115" s="855"/>
      <c r="G115" s="855"/>
    </row>
    <row r="116" spans="1:7" ht="13.5" x14ac:dyDescent="0.2">
      <c r="A116" s="457"/>
      <c r="B116" s="454" t="s">
        <v>8</v>
      </c>
      <c r="C116" s="446">
        <f>'B03'!C10</f>
        <v>0</v>
      </c>
      <c r="D116" s="447"/>
      <c r="E116" s="855"/>
      <c r="F116" s="855"/>
      <c r="G116" s="855"/>
    </row>
    <row r="117" spans="1:7" ht="13.5" x14ac:dyDescent="0.2">
      <c r="A117" s="457"/>
      <c r="B117" s="454" t="s">
        <v>559</v>
      </c>
      <c r="C117" s="446">
        <f>'B03'!C11</f>
        <v>0</v>
      </c>
      <c r="D117" s="447"/>
      <c r="E117" s="855"/>
      <c r="F117" s="855"/>
      <c r="G117" s="855"/>
    </row>
    <row r="118" spans="1:7" ht="13.5" x14ac:dyDescent="0.2">
      <c r="A118" s="457"/>
      <c r="B118" s="454" t="s">
        <v>560</v>
      </c>
      <c r="C118" s="446">
        <f>'B03'!C12</f>
        <v>0</v>
      </c>
      <c r="D118" s="447"/>
      <c r="E118" s="855"/>
      <c r="F118" s="855"/>
      <c r="G118" s="855"/>
    </row>
    <row r="119" spans="1:7" ht="13.5" x14ac:dyDescent="0.2">
      <c r="A119" s="457"/>
      <c r="B119" s="454" t="s">
        <v>237</v>
      </c>
      <c r="C119" s="446">
        <f>'B03'!C13</f>
        <v>0</v>
      </c>
      <c r="D119" s="447"/>
      <c r="E119" s="855"/>
      <c r="F119" s="855"/>
      <c r="G119" s="855"/>
    </row>
    <row r="120" spans="1:7" ht="13.5" x14ac:dyDescent="0.2">
      <c r="A120" s="457"/>
      <c r="B120" s="454" t="s">
        <v>9</v>
      </c>
      <c r="C120" s="446">
        <f>'B03'!C14</f>
        <v>0</v>
      </c>
      <c r="D120" s="447"/>
      <c r="E120" s="855"/>
      <c r="F120" s="855"/>
      <c r="G120" s="855"/>
    </row>
    <row r="121" spans="1:7" ht="13.5" x14ac:dyDescent="0.2">
      <c r="A121" s="457"/>
      <c r="B121" s="454" t="s">
        <v>248</v>
      </c>
      <c r="C121" s="446">
        <f>'B03'!C15</f>
        <v>0</v>
      </c>
      <c r="D121" s="447"/>
      <c r="E121" s="855"/>
      <c r="F121" s="855"/>
      <c r="G121" s="855"/>
    </row>
    <row r="122" spans="1:7" ht="13.5" x14ac:dyDescent="0.2">
      <c r="A122" s="457"/>
      <c r="B122" s="454" t="s">
        <v>294</v>
      </c>
      <c r="C122" s="446">
        <f>'B03'!C16</f>
        <v>0</v>
      </c>
      <c r="D122" s="447"/>
      <c r="E122" s="855"/>
      <c r="F122" s="855"/>
      <c r="G122" s="855"/>
    </row>
    <row r="123" spans="1:7" ht="13.5" x14ac:dyDescent="0.2">
      <c r="A123" s="457"/>
      <c r="B123" s="453" t="s">
        <v>5</v>
      </c>
      <c r="C123" s="446">
        <f>'B03'!C17</f>
        <v>0</v>
      </c>
      <c r="D123" s="447"/>
      <c r="E123" s="855"/>
      <c r="F123" s="855"/>
      <c r="G123" s="855"/>
    </row>
    <row r="124" spans="1:7" ht="13.5" x14ac:dyDescent="0.2">
      <c r="A124" s="457"/>
      <c r="B124" s="466" t="s">
        <v>142</v>
      </c>
      <c r="C124" s="446">
        <f>'B03'!C18</f>
        <v>0</v>
      </c>
      <c r="D124" s="447"/>
      <c r="E124" s="855"/>
      <c r="F124" s="855"/>
      <c r="G124" s="855"/>
    </row>
    <row r="125" spans="1:7" ht="13.5" x14ac:dyDescent="0.2">
      <c r="A125" s="457"/>
      <c r="B125" s="466" t="s">
        <v>17</v>
      </c>
      <c r="C125" s="446">
        <f>'B03'!C19</f>
        <v>0</v>
      </c>
      <c r="D125" s="447"/>
      <c r="E125" s="855"/>
      <c r="F125" s="855"/>
      <c r="G125" s="855"/>
    </row>
    <row r="126" spans="1:7" ht="13.5" x14ac:dyDescent="0.2">
      <c r="A126" s="457"/>
      <c r="B126" s="466" t="s">
        <v>18</v>
      </c>
      <c r="C126" s="446">
        <f>'B03'!T7</f>
        <v>0</v>
      </c>
      <c r="D126" s="447"/>
      <c r="E126" s="855"/>
      <c r="F126" s="855"/>
      <c r="G126" s="855"/>
    </row>
    <row r="127" spans="1:7" ht="13.5" x14ac:dyDescent="0.2">
      <c r="A127" s="457"/>
      <c r="B127" s="481" t="s">
        <v>969</v>
      </c>
      <c r="C127" s="446">
        <f>'B03'!U7</f>
        <v>0</v>
      </c>
      <c r="D127" s="447"/>
      <c r="E127" s="855"/>
      <c r="F127" s="855"/>
      <c r="G127" s="855"/>
    </row>
    <row r="128" spans="1:7" x14ac:dyDescent="0.2">
      <c r="A128" s="443">
        <v>2</v>
      </c>
      <c r="B128" s="445" t="s">
        <v>596</v>
      </c>
      <c r="C128" s="446"/>
      <c r="D128" s="791" t="s">
        <v>256</v>
      </c>
      <c r="E128" s="855"/>
      <c r="F128" s="855"/>
      <c r="G128" s="855"/>
    </row>
    <row r="129" spans="1:7" ht="13.5" x14ac:dyDescent="0.2">
      <c r="A129" s="459"/>
      <c r="B129" s="451" t="s">
        <v>208</v>
      </c>
      <c r="C129" s="787">
        <f>'B04'!C7</f>
        <v>0</v>
      </c>
      <c r="D129" s="447"/>
      <c r="E129" s="855"/>
      <c r="F129" s="855"/>
      <c r="G129" s="855"/>
    </row>
    <row r="130" spans="1:7" ht="13.5" x14ac:dyDescent="0.2">
      <c r="A130" s="457"/>
      <c r="B130" s="453" t="s">
        <v>3</v>
      </c>
      <c r="C130" s="446"/>
      <c r="D130" s="447"/>
      <c r="E130" s="855"/>
      <c r="F130" s="855"/>
      <c r="G130" s="855"/>
    </row>
    <row r="131" spans="1:7" ht="13.5" x14ac:dyDescent="0.2">
      <c r="A131" s="457"/>
      <c r="B131" s="454" t="s">
        <v>71</v>
      </c>
      <c r="C131" s="446">
        <f>'B04'!D7</f>
        <v>0</v>
      </c>
      <c r="D131" s="460"/>
      <c r="E131" s="855"/>
      <c r="F131" s="855"/>
      <c r="G131" s="855"/>
    </row>
    <row r="132" spans="1:7" ht="13.5" x14ac:dyDescent="0.2">
      <c r="A132" s="457"/>
      <c r="B132" s="454" t="s">
        <v>149</v>
      </c>
      <c r="C132" s="446">
        <f>'B04'!E7</f>
        <v>0</v>
      </c>
      <c r="D132" s="447"/>
      <c r="E132" s="855"/>
      <c r="F132" s="855"/>
      <c r="G132" s="855"/>
    </row>
    <row r="133" spans="1:7" ht="13.5" x14ac:dyDescent="0.2">
      <c r="A133" s="457"/>
      <c r="B133" s="454" t="s">
        <v>559</v>
      </c>
      <c r="C133" s="446">
        <f>'B04'!F7</f>
        <v>0</v>
      </c>
      <c r="D133" s="447"/>
      <c r="E133" s="855"/>
      <c r="F133" s="855"/>
      <c r="G133" s="855"/>
    </row>
    <row r="134" spans="1:7" ht="13.5" x14ac:dyDescent="0.2">
      <c r="A134" s="457"/>
      <c r="B134" s="454" t="s">
        <v>237</v>
      </c>
      <c r="C134" s="446">
        <f>'B04'!G7</f>
        <v>0</v>
      </c>
      <c r="D134" s="447"/>
      <c r="E134" s="855"/>
      <c r="F134" s="855"/>
      <c r="G134" s="855"/>
    </row>
    <row r="135" spans="1:7" ht="13.5" x14ac:dyDescent="0.2">
      <c r="A135" s="457"/>
      <c r="B135" s="464" t="s">
        <v>9</v>
      </c>
      <c r="C135" s="446">
        <f>'B04'!H7</f>
        <v>0</v>
      </c>
      <c r="D135" s="447"/>
      <c r="E135" s="855"/>
      <c r="F135" s="855"/>
      <c r="G135" s="855"/>
    </row>
    <row r="136" spans="1:7" ht="13.5" x14ac:dyDescent="0.2">
      <c r="A136" s="457"/>
      <c r="B136" s="454" t="s">
        <v>10</v>
      </c>
      <c r="C136" s="446">
        <f>'B04'!I7+'B04'!J7</f>
        <v>0</v>
      </c>
      <c r="D136" s="447"/>
      <c r="E136" s="855"/>
      <c r="F136" s="855"/>
      <c r="G136" s="855"/>
    </row>
    <row r="137" spans="1:7" ht="13.5" x14ac:dyDescent="0.2">
      <c r="A137" s="457"/>
      <c r="B137" s="453" t="s">
        <v>4</v>
      </c>
      <c r="C137" s="446"/>
      <c r="D137" s="447"/>
      <c r="E137" s="855"/>
      <c r="F137" s="855"/>
      <c r="G137" s="855"/>
    </row>
    <row r="138" spans="1:7" ht="13.5" x14ac:dyDescent="0.2">
      <c r="A138" s="457"/>
      <c r="B138" s="454" t="s">
        <v>11</v>
      </c>
      <c r="C138" s="446">
        <f>'B04'!K7</f>
        <v>0</v>
      </c>
      <c r="D138" s="460"/>
      <c r="E138" s="855"/>
      <c r="F138" s="855"/>
      <c r="G138" s="855"/>
    </row>
    <row r="139" spans="1:7" ht="13.5" x14ac:dyDescent="0.2">
      <c r="A139" s="457"/>
      <c r="B139" s="454" t="s">
        <v>16</v>
      </c>
      <c r="C139" s="446">
        <f>'B04'!L7</f>
        <v>0</v>
      </c>
      <c r="D139" s="447"/>
      <c r="E139" s="855"/>
      <c r="F139" s="855"/>
      <c r="G139" s="855"/>
    </row>
    <row r="140" spans="1:7" ht="13.5" x14ac:dyDescent="0.2">
      <c r="A140" s="457"/>
      <c r="B140" s="454" t="s">
        <v>375</v>
      </c>
      <c r="C140" s="446">
        <f>'B04'!M7</f>
        <v>0</v>
      </c>
      <c r="D140" s="447"/>
      <c r="E140" s="855"/>
      <c r="F140" s="855"/>
      <c r="G140" s="855"/>
    </row>
    <row r="141" spans="1:7" ht="25.5" x14ac:dyDescent="0.2">
      <c r="A141" s="457"/>
      <c r="B141" s="454" t="s">
        <v>55</v>
      </c>
      <c r="C141" s="446">
        <f>'B04'!N7</f>
        <v>0</v>
      </c>
      <c r="D141" s="447"/>
      <c r="E141" s="855"/>
      <c r="F141" s="855"/>
      <c r="G141" s="855"/>
    </row>
    <row r="142" spans="1:7" ht="13.5" x14ac:dyDescent="0.2">
      <c r="A142" s="457"/>
      <c r="B142" s="454" t="s">
        <v>295</v>
      </c>
      <c r="C142" s="446">
        <f>'B04'!O7</f>
        <v>0</v>
      </c>
      <c r="D142" s="447"/>
      <c r="E142" s="855"/>
      <c r="F142" s="855"/>
      <c r="G142" s="855"/>
    </row>
    <row r="143" spans="1:7" ht="13.5" x14ac:dyDescent="0.2">
      <c r="A143" s="457"/>
      <c r="B143" s="454" t="s">
        <v>359</v>
      </c>
      <c r="C143" s="446">
        <f>'B04'!P7</f>
        <v>0</v>
      </c>
      <c r="D143" s="447"/>
      <c r="E143" s="855"/>
      <c r="F143" s="855"/>
      <c r="G143" s="855"/>
    </row>
    <row r="144" spans="1:7" ht="13.5" x14ac:dyDescent="0.2">
      <c r="A144" s="457"/>
      <c r="B144" s="454" t="s">
        <v>367</v>
      </c>
      <c r="C144" s="446">
        <f>'B04'!Q7</f>
        <v>0</v>
      </c>
      <c r="D144" s="447"/>
      <c r="E144" s="855"/>
      <c r="F144" s="855"/>
      <c r="G144" s="855"/>
    </row>
    <row r="145" spans="1:7" ht="13.5" x14ac:dyDescent="0.2">
      <c r="A145" s="457"/>
      <c r="B145" s="454" t="s">
        <v>422</v>
      </c>
      <c r="C145" s="446">
        <f>'B04'!R7</f>
        <v>0</v>
      </c>
      <c r="D145" s="447"/>
      <c r="E145" s="855"/>
      <c r="F145" s="855"/>
      <c r="G145" s="855"/>
    </row>
    <row r="146" spans="1:7" ht="13.5" x14ac:dyDescent="0.2">
      <c r="A146" s="457"/>
      <c r="B146" s="454" t="s">
        <v>12</v>
      </c>
      <c r="C146" s="446">
        <f>'B04'!S7</f>
        <v>0</v>
      </c>
      <c r="D146" s="447"/>
      <c r="E146" s="855"/>
      <c r="F146" s="855"/>
      <c r="G146" s="855"/>
    </row>
    <row r="147" spans="1:7" ht="13.5" x14ac:dyDescent="0.2">
      <c r="A147" s="457"/>
      <c r="B147" s="453" t="s">
        <v>583</v>
      </c>
      <c r="C147" s="446"/>
      <c r="D147" s="447"/>
      <c r="E147" s="855"/>
      <c r="F147" s="855"/>
      <c r="G147" s="855"/>
    </row>
    <row r="148" spans="1:7" ht="13.5" x14ac:dyDescent="0.2">
      <c r="A148" s="457"/>
      <c r="B148" s="454" t="s">
        <v>20</v>
      </c>
      <c r="C148" s="446">
        <f>'B04'!C8</f>
        <v>0</v>
      </c>
      <c r="D148" s="447"/>
      <c r="E148" s="855"/>
      <c r="F148" s="855"/>
      <c r="G148" s="855"/>
    </row>
    <row r="149" spans="1:7" ht="13.5" x14ac:dyDescent="0.2">
      <c r="A149" s="457"/>
      <c r="B149" s="454" t="s">
        <v>21</v>
      </c>
      <c r="C149" s="446">
        <f>'B04'!C9</f>
        <v>0</v>
      </c>
      <c r="D149" s="447"/>
      <c r="E149" s="855"/>
      <c r="F149" s="855"/>
      <c r="G149" s="855"/>
    </row>
    <row r="150" spans="1:7" ht="13.5" x14ac:dyDescent="0.2">
      <c r="A150" s="457"/>
      <c r="B150" s="454" t="s">
        <v>557</v>
      </c>
      <c r="C150" s="446">
        <f>'B04'!C10</f>
        <v>0</v>
      </c>
      <c r="D150" s="447"/>
      <c r="E150" s="855"/>
      <c r="F150" s="855"/>
      <c r="G150" s="855"/>
    </row>
    <row r="151" spans="1:7" ht="13.5" x14ac:dyDescent="0.2">
      <c r="A151" s="457"/>
      <c r="B151" s="454" t="s">
        <v>22</v>
      </c>
      <c r="C151" s="446">
        <f>'B04'!C11</f>
        <v>0</v>
      </c>
      <c r="D151" s="447"/>
      <c r="E151" s="855"/>
      <c r="F151" s="855"/>
      <c r="G151" s="855"/>
    </row>
    <row r="152" spans="1:7" ht="13.5" x14ac:dyDescent="0.2">
      <c r="A152" s="457"/>
      <c r="B152" s="453" t="s">
        <v>584</v>
      </c>
      <c r="C152" s="446">
        <f>'B04'!C12</f>
        <v>0</v>
      </c>
      <c r="D152" s="447"/>
      <c r="E152" s="855"/>
      <c r="F152" s="855"/>
      <c r="G152" s="855"/>
    </row>
    <row r="153" spans="1:7" ht="13.5" x14ac:dyDescent="0.2">
      <c r="A153" s="457"/>
      <c r="B153" s="454" t="s">
        <v>25</v>
      </c>
      <c r="C153" s="446">
        <f>'B04'!C13</f>
        <v>0</v>
      </c>
      <c r="D153" s="447"/>
      <c r="E153" s="855"/>
      <c r="F153" s="855"/>
      <c r="G153" s="855"/>
    </row>
    <row r="154" spans="1:7" ht="13.5" x14ac:dyDescent="0.2">
      <c r="A154" s="457"/>
      <c r="B154" s="454" t="s">
        <v>26</v>
      </c>
      <c r="C154" s="446">
        <f>'B04'!C14</f>
        <v>0</v>
      </c>
      <c r="D154" s="447"/>
      <c r="E154" s="855"/>
      <c r="F154" s="855"/>
      <c r="G154" s="855"/>
    </row>
    <row r="155" spans="1:7" ht="13.5" x14ac:dyDescent="0.2">
      <c r="A155" s="457"/>
      <c r="B155" s="454" t="s">
        <v>558</v>
      </c>
      <c r="C155" s="446">
        <f>'B04'!C15</f>
        <v>0</v>
      </c>
      <c r="D155" s="447"/>
      <c r="E155" s="855"/>
      <c r="F155" s="855"/>
      <c r="G155" s="855"/>
    </row>
    <row r="156" spans="1:7" ht="13.5" x14ac:dyDescent="0.2">
      <c r="A156" s="457"/>
      <c r="B156" s="454" t="s">
        <v>563</v>
      </c>
      <c r="C156" s="446">
        <f>'B04'!C16</f>
        <v>0</v>
      </c>
      <c r="D156" s="447"/>
      <c r="E156" s="855"/>
      <c r="F156" s="855"/>
      <c r="G156" s="855"/>
    </row>
    <row r="157" spans="1:7" ht="13.5" x14ac:dyDescent="0.2">
      <c r="A157" s="457"/>
      <c r="B157" s="454" t="s">
        <v>353</v>
      </c>
      <c r="C157" s="446">
        <f>'B04'!C17</f>
        <v>0</v>
      </c>
      <c r="D157" s="447"/>
      <c r="E157" s="855"/>
      <c r="F157" s="855"/>
      <c r="G157" s="855"/>
    </row>
    <row r="158" spans="1:7" ht="13.5" x14ac:dyDescent="0.2">
      <c r="A158" s="457"/>
      <c r="B158" s="454" t="s">
        <v>27</v>
      </c>
      <c r="C158" s="446">
        <f>'B04'!C18</f>
        <v>0</v>
      </c>
      <c r="D158" s="447"/>
      <c r="E158" s="855"/>
      <c r="F158" s="855"/>
      <c r="G158" s="855"/>
    </row>
    <row r="159" spans="1:7" ht="13.5" x14ac:dyDescent="0.2">
      <c r="A159" s="457"/>
      <c r="B159" s="453" t="s">
        <v>29</v>
      </c>
      <c r="C159" s="446">
        <f>'B04'!C19</f>
        <v>0</v>
      </c>
      <c r="D159" s="447"/>
      <c r="E159" s="855"/>
      <c r="F159" s="855"/>
      <c r="G159" s="855"/>
    </row>
    <row r="160" spans="1:7" ht="13.5" x14ac:dyDescent="0.2">
      <c r="A160" s="457"/>
      <c r="B160" s="454" t="s">
        <v>30</v>
      </c>
      <c r="C160" s="446">
        <f>'B04'!C20</f>
        <v>0</v>
      </c>
      <c r="D160" s="447"/>
      <c r="E160" s="855"/>
      <c r="F160" s="855"/>
      <c r="G160" s="855"/>
    </row>
    <row r="161" spans="1:7" ht="13.5" x14ac:dyDescent="0.2">
      <c r="A161" s="457"/>
      <c r="B161" s="454" t="s">
        <v>79</v>
      </c>
      <c r="C161" s="446">
        <f>'B04'!C21</f>
        <v>0</v>
      </c>
      <c r="D161" s="447"/>
      <c r="E161" s="855"/>
      <c r="F161" s="855"/>
      <c r="G161" s="855"/>
    </row>
    <row r="162" spans="1:7" ht="13.5" x14ac:dyDescent="0.2">
      <c r="A162" s="457"/>
      <c r="B162" s="454" t="s">
        <v>31</v>
      </c>
      <c r="C162" s="446">
        <f>'B04'!C22</f>
        <v>0</v>
      </c>
      <c r="D162" s="447"/>
      <c r="E162" s="855"/>
      <c r="F162" s="855"/>
      <c r="G162" s="855"/>
    </row>
    <row r="163" spans="1:7" ht="13.5" x14ac:dyDescent="0.2">
      <c r="A163" s="457"/>
      <c r="B163" s="454" t="s">
        <v>32</v>
      </c>
      <c r="C163" s="446">
        <f>'B04'!C23</f>
        <v>0</v>
      </c>
      <c r="D163" s="447"/>
      <c r="E163" s="855"/>
      <c r="F163" s="855"/>
      <c r="G163" s="855"/>
    </row>
    <row r="164" spans="1:7" ht="13.5" x14ac:dyDescent="0.2">
      <c r="A164" s="457"/>
      <c r="B164" s="454" t="s">
        <v>352</v>
      </c>
      <c r="C164" s="446">
        <f>'B04'!C24</f>
        <v>0</v>
      </c>
      <c r="D164" s="447"/>
      <c r="E164" s="855"/>
      <c r="F164" s="855"/>
      <c r="G164" s="855"/>
    </row>
    <row r="165" spans="1:7" ht="13.5" x14ac:dyDescent="0.2">
      <c r="A165" s="457"/>
      <c r="B165" s="454" t="s">
        <v>33</v>
      </c>
      <c r="C165" s="446">
        <f>'B04'!C25</f>
        <v>0</v>
      </c>
      <c r="D165" s="447"/>
      <c r="E165" s="855"/>
      <c r="F165" s="855"/>
      <c r="G165" s="855"/>
    </row>
    <row r="166" spans="1:7" ht="13.5" x14ac:dyDescent="0.2">
      <c r="A166" s="457"/>
      <c r="B166" s="454" t="s">
        <v>34</v>
      </c>
      <c r="C166" s="446">
        <f>'B04'!C26</f>
        <v>0</v>
      </c>
      <c r="D166" s="447"/>
      <c r="E166" s="855"/>
      <c r="F166" s="855"/>
      <c r="G166" s="855"/>
    </row>
    <row r="167" spans="1:7" ht="13.5" x14ac:dyDescent="0.2">
      <c r="A167" s="457"/>
      <c r="B167" s="453" t="s">
        <v>5</v>
      </c>
      <c r="C167" s="446">
        <f>'B04'!C27</f>
        <v>0</v>
      </c>
      <c r="D167" s="447"/>
      <c r="E167" s="855"/>
      <c r="F167" s="855"/>
      <c r="G167" s="855"/>
    </row>
    <row r="168" spans="1:7" ht="13.5" x14ac:dyDescent="0.2">
      <c r="A168" s="457"/>
      <c r="B168" s="454" t="s">
        <v>142</v>
      </c>
      <c r="C168" s="446">
        <f>'B04'!C28</f>
        <v>0</v>
      </c>
      <c r="D168" s="447"/>
      <c r="E168" s="855"/>
      <c r="F168" s="855"/>
      <c r="G168" s="855"/>
    </row>
    <row r="169" spans="1:7" ht="13.5" x14ac:dyDescent="0.2">
      <c r="A169" s="457"/>
      <c r="B169" s="454" t="s">
        <v>17</v>
      </c>
      <c r="C169" s="446">
        <f>'B04'!C29</f>
        <v>0</v>
      </c>
      <c r="D169" s="447"/>
      <c r="E169" s="855"/>
      <c r="F169" s="855"/>
      <c r="G169" s="855"/>
    </row>
    <row r="170" spans="1:7" ht="13.5" x14ac:dyDescent="0.2">
      <c r="A170" s="457"/>
      <c r="B170" s="454" t="s">
        <v>18</v>
      </c>
      <c r="C170" s="446">
        <f>'B04'!C30</f>
        <v>0</v>
      </c>
      <c r="D170" s="447"/>
      <c r="E170" s="855"/>
      <c r="F170" s="855"/>
      <c r="G170" s="855"/>
    </row>
    <row r="171" spans="1:7" ht="13.5" x14ac:dyDescent="0.2">
      <c r="A171" s="457"/>
      <c r="B171" s="454" t="s">
        <v>969</v>
      </c>
      <c r="C171" s="446">
        <f>'B04'!C31</f>
        <v>0</v>
      </c>
      <c r="D171" s="447"/>
      <c r="E171" s="855"/>
      <c r="F171" s="855"/>
      <c r="G171" s="855"/>
    </row>
    <row r="172" spans="1:7" x14ac:dyDescent="0.2">
      <c r="A172" s="448" t="s">
        <v>28</v>
      </c>
      <c r="B172" s="449" t="s">
        <v>598</v>
      </c>
      <c r="C172" s="465"/>
      <c r="D172" s="447"/>
      <c r="E172" s="855"/>
      <c r="F172" s="855"/>
      <c r="G172" s="855"/>
    </row>
    <row r="173" spans="1:7" x14ac:dyDescent="0.2">
      <c r="A173" s="443">
        <v>1</v>
      </c>
      <c r="B173" s="467" t="s">
        <v>604</v>
      </c>
      <c r="C173" s="446"/>
      <c r="D173" s="791" t="s">
        <v>257</v>
      </c>
      <c r="E173" s="855"/>
      <c r="F173" s="855"/>
      <c r="G173" s="855"/>
    </row>
    <row r="174" spans="1:7" x14ac:dyDescent="0.2">
      <c r="A174" s="470"/>
      <c r="B174" s="468" t="s">
        <v>49</v>
      </c>
      <c r="C174" s="789">
        <f>'B05'!C6</f>
        <v>0</v>
      </c>
      <c r="D174" s="448"/>
      <c r="E174" s="855"/>
      <c r="F174" s="855"/>
      <c r="G174" s="855"/>
    </row>
    <row r="175" spans="1:7" ht="13.5" x14ac:dyDescent="0.2">
      <c r="A175" s="455"/>
      <c r="B175" s="453" t="s">
        <v>600</v>
      </c>
      <c r="C175" s="446"/>
      <c r="D175" s="447"/>
      <c r="E175" s="855"/>
      <c r="F175" s="855"/>
      <c r="G175" s="855"/>
    </row>
    <row r="176" spans="1:7" x14ac:dyDescent="0.2">
      <c r="A176" s="455"/>
      <c r="B176" s="454" t="s">
        <v>53</v>
      </c>
      <c r="C176" s="446">
        <f>'B05'!D6</f>
        <v>0</v>
      </c>
      <c r="D176" s="449"/>
      <c r="E176" s="855"/>
      <c r="F176" s="855"/>
      <c r="G176" s="855"/>
    </row>
    <row r="177" spans="1:7" x14ac:dyDescent="0.2">
      <c r="A177" s="455"/>
      <c r="B177" s="454" t="s">
        <v>38</v>
      </c>
      <c r="C177" s="446">
        <f>'B05'!E6</f>
        <v>0</v>
      </c>
      <c r="D177" s="447"/>
      <c r="E177" s="855"/>
      <c r="F177" s="855"/>
      <c r="G177" s="855"/>
    </row>
    <row r="178" spans="1:7" x14ac:dyDescent="0.2">
      <c r="A178" s="455"/>
      <c r="B178" s="454" t="s">
        <v>54</v>
      </c>
      <c r="C178" s="446">
        <f>'B05'!F6</f>
        <v>0</v>
      </c>
      <c r="D178" s="447"/>
      <c r="E178" s="855"/>
      <c r="F178" s="855"/>
      <c r="G178" s="855"/>
    </row>
    <row r="179" spans="1:7" x14ac:dyDescent="0.2">
      <c r="A179" s="455"/>
      <c r="B179" s="454" t="s">
        <v>8</v>
      </c>
      <c r="C179" s="446">
        <f>'B05'!G6</f>
        <v>0</v>
      </c>
      <c r="D179" s="447"/>
      <c r="E179" s="855"/>
      <c r="F179" s="855"/>
      <c r="G179" s="855"/>
    </row>
    <row r="180" spans="1:7" x14ac:dyDescent="0.2">
      <c r="A180" s="455"/>
      <c r="B180" s="454" t="s">
        <v>559</v>
      </c>
      <c r="C180" s="446">
        <f>'B05'!H6</f>
        <v>0</v>
      </c>
      <c r="D180" s="447"/>
      <c r="E180" s="855"/>
      <c r="F180" s="855"/>
      <c r="G180" s="855"/>
    </row>
    <row r="181" spans="1:7" x14ac:dyDescent="0.2">
      <c r="A181" s="455"/>
      <c r="B181" s="454" t="s">
        <v>560</v>
      </c>
      <c r="C181" s="446">
        <f>'B05'!I6</f>
        <v>0</v>
      </c>
      <c r="D181" s="447"/>
      <c r="E181" s="855"/>
      <c r="F181" s="855"/>
      <c r="G181" s="855"/>
    </row>
    <row r="182" spans="1:7" x14ac:dyDescent="0.2">
      <c r="A182" s="455"/>
      <c r="B182" s="454" t="s">
        <v>241</v>
      </c>
      <c r="C182" s="446">
        <f>'B05'!J6</f>
        <v>0</v>
      </c>
      <c r="D182" s="447"/>
      <c r="E182" s="855"/>
      <c r="F182" s="855"/>
      <c r="G182" s="855"/>
    </row>
    <row r="183" spans="1:7" x14ac:dyDescent="0.2">
      <c r="A183" s="455"/>
      <c r="B183" s="454" t="s">
        <v>9</v>
      </c>
      <c r="C183" s="446">
        <f>'B05'!K6</f>
        <v>0</v>
      </c>
      <c r="D183" s="448"/>
      <c r="E183" s="855"/>
      <c r="F183" s="855"/>
      <c r="G183" s="855"/>
    </row>
    <row r="184" spans="1:7" ht="13.5" x14ac:dyDescent="0.2">
      <c r="A184" s="455"/>
      <c r="B184" s="453" t="s">
        <v>602</v>
      </c>
      <c r="C184" s="465"/>
      <c r="D184" s="447"/>
      <c r="E184" s="855"/>
      <c r="F184" s="855"/>
      <c r="G184" s="855"/>
    </row>
    <row r="185" spans="1:7" ht="25.5" x14ac:dyDescent="0.2">
      <c r="A185" s="455"/>
      <c r="B185" s="449" t="s">
        <v>355</v>
      </c>
      <c r="C185" s="446">
        <f>'B05'!L6</f>
        <v>0</v>
      </c>
      <c r="D185" s="449"/>
      <c r="E185" s="855"/>
      <c r="F185" s="855"/>
      <c r="G185" s="855"/>
    </row>
    <row r="186" spans="1:7" x14ac:dyDescent="0.2">
      <c r="A186" s="455"/>
      <c r="B186" s="449" t="s">
        <v>104</v>
      </c>
      <c r="C186" s="446">
        <f>'B05'!M6</f>
        <v>0</v>
      </c>
      <c r="D186" s="447"/>
      <c r="E186" s="855"/>
      <c r="F186" s="855"/>
      <c r="G186" s="855"/>
    </row>
    <row r="187" spans="1:7" ht="25.5" x14ac:dyDescent="0.2">
      <c r="A187" s="455"/>
      <c r="B187" s="449" t="s">
        <v>356</v>
      </c>
      <c r="C187" s="446">
        <f>'B05'!N6</f>
        <v>0</v>
      </c>
      <c r="D187" s="447"/>
      <c r="E187" s="855"/>
      <c r="F187" s="855"/>
      <c r="G187" s="855"/>
    </row>
    <row r="188" spans="1:7" x14ac:dyDescent="0.2">
      <c r="A188" s="455"/>
      <c r="B188" s="449" t="s">
        <v>976</v>
      </c>
      <c r="C188" s="446">
        <f>'B05'!O6</f>
        <v>0</v>
      </c>
      <c r="D188" s="447"/>
      <c r="E188" s="855"/>
      <c r="F188" s="855"/>
      <c r="G188" s="855"/>
    </row>
    <row r="189" spans="1:7" x14ac:dyDescent="0.2">
      <c r="A189" s="455"/>
      <c r="B189" s="449" t="s">
        <v>967</v>
      </c>
      <c r="C189" s="446">
        <f>'B05'!P6</f>
        <v>0</v>
      </c>
      <c r="D189" s="447"/>
      <c r="E189" s="855"/>
      <c r="F189" s="855"/>
      <c r="G189" s="855"/>
    </row>
    <row r="190" spans="1:7" ht="25.5" x14ac:dyDescent="0.2">
      <c r="A190" s="455"/>
      <c r="B190" s="449" t="s">
        <v>456</v>
      </c>
      <c r="C190" s="446">
        <f>'B05'!Q6</f>
        <v>0</v>
      </c>
      <c r="D190" s="447"/>
      <c r="E190" s="855"/>
      <c r="F190" s="855"/>
      <c r="G190" s="855"/>
    </row>
    <row r="191" spans="1:7" ht="25.5" x14ac:dyDescent="0.2">
      <c r="A191" s="455"/>
      <c r="B191" s="454" t="s">
        <v>358</v>
      </c>
      <c r="C191" s="446">
        <f>'B05'!R6</f>
        <v>0</v>
      </c>
      <c r="D191" s="447"/>
      <c r="E191" s="855"/>
      <c r="F191" s="855"/>
      <c r="G191" s="855"/>
    </row>
    <row r="192" spans="1:7" ht="25.5" x14ac:dyDescent="0.2">
      <c r="A192" s="455"/>
      <c r="B192" s="454" t="s">
        <v>373</v>
      </c>
      <c r="C192" s="446">
        <f>'B05'!S6</f>
        <v>0</v>
      </c>
      <c r="D192" s="447"/>
      <c r="E192" s="855"/>
      <c r="F192" s="855"/>
      <c r="G192" s="855"/>
    </row>
    <row r="193" spans="1:7" x14ac:dyDescent="0.2">
      <c r="A193" s="455"/>
      <c r="B193" s="454" t="s">
        <v>798</v>
      </c>
      <c r="C193" s="446">
        <f>'B05'!T6</f>
        <v>0</v>
      </c>
      <c r="D193" s="447"/>
      <c r="E193" s="855"/>
      <c r="F193" s="855"/>
      <c r="G193" s="855"/>
    </row>
    <row r="194" spans="1:7" x14ac:dyDescent="0.2">
      <c r="A194" s="455"/>
      <c r="B194" s="464" t="s">
        <v>562</v>
      </c>
      <c r="C194" s="446">
        <f>'B05'!U6</f>
        <v>0</v>
      </c>
      <c r="D194" s="447"/>
      <c r="E194" s="855"/>
      <c r="F194" s="855"/>
      <c r="G194" s="855"/>
    </row>
    <row r="195" spans="1:7" x14ac:dyDescent="0.2">
      <c r="A195" s="455"/>
      <c r="B195" s="454" t="s">
        <v>41</v>
      </c>
      <c r="C195" s="446">
        <f>'B05'!V6</f>
        <v>0</v>
      </c>
      <c r="D195" s="447"/>
      <c r="E195" s="855"/>
      <c r="F195" s="855"/>
      <c r="G195" s="855"/>
    </row>
    <row r="196" spans="1:7" x14ac:dyDescent="0.2">
      <c r="A196" s="455"/>
      <c r="B196" s="454" t="s">
        <v>40</v>
      </c>
      <c r="C196" s="446">
        <f>'B05'!W6</f>
        <v>0</v>
      </c>
      <c r="D196" s="447"/>
      <c r="E196" s="855"/>
      <c r="F196" s="855"/>
      <c r="G196" s="855"/>
    </row>
    <row r="197" spans="1:7" x14ac:dyDescent="0.2">
      <c r="A197" s="455"/>
      <c r="B197" s="454" t="s">
        <v>12</v>
      </c>
      <c r="C197" s="446">
        <f>'B05'!X6</f>
        <v>0</v>
      </c>
      <c r="D197" s="447"/>
      <c r="E197" s="855"/>
      <c r="F197" s="855"/>
      <c r="G197" s="855"/>
    </row>
    <row r="198" spans="1:7" ht="13.5" x14ac:dyDescent="0.2">
      <c r="A198" s="455"/>
      <c r="B198" s="453" t="s">
        <v>605</v>
      </c>
      <c r="C198" s="465"/>
      <c r="D198" s="447"/>
      <c r="E198" s="855"/>
      <c r="F198" s="855"/>
      <c r="G198" s="855"/>
    </row>
    <row r="199" spans="1:7" x14ac:dyDescent="0.2">
      <c r="A199" s="455"/>
      <c r="B199" s="454" t="s">
        <v>38</v>
      </c>
      <c r="C199" s="446">
        <f>'B05'!C7</f>
        <v>0</v>
      </c>
      <c r="D199" s="447"/>
      <c r="E199" s="855"/>
      <c r="F199" s="855"/>
      <c r="G199" s="855"/>
    </row>
    <row r="200" spans="1:7" x14ac:dyDescent="0.2">
      <c r="A200" s="455"/>
      <c r="B200" s="454" t="s">
        <v>149</v>
      </c>
      <c r="C200" s="446">
        <f>'B05'!C8</f>
        <v>0</v>
      </c>
      <c r="D200" s="447"/>
      <c r="E200" s="855"/>
      <c r="F200" s="855"/>
      <c r="G200" s="855"/>
    </row>
    <row r="201" spans="1:7" x14ac:dyDescent="0.2">
      <c r="A201" s="455"/>
      <c r="B201" s="454" t="s">
        <v>8</v>
      </c>
      <c r="C201" s="446">
        <f>'B05'!C9</f>
        <v>0</v>
      </c>
      <c r="D201" s="447"/>
      <c r="E201" s="855"/>
      <c r="F201" s="855"/>
      <c r="G201" s="855"/>
    </row>
    <row r="202" spans="1:7" x14ac:dyDescent="0.2">
      <c r="A202" s="455"/>
      <c r="B202" s="454" t="s">
        <v>559</v>
      </c>
      <c r="C202" s="446">
        <f>'B05'!C10</f>
        <v>0</v>
      </c>
      <c r="D202" s="447"/>
      <c r="E202" s="855"/>
      <c r="F202" s="855"/>
      <c r="G202" s="855"/>
    </row>
    <row r="203" spans="1:7" x14ac:dyDescent="0.2">
      <c r="A203" s="455"/>
      <c r="B203" s="454" t="s">
        <v>560</v>
      </c>
      <c r="C203" s="446">
        <f>'B05'!C11</f>
        <v>0</v>
      </c>
      <c r="D203" s="447"/>
      <c r="E203" s="855"/>
      <c r="F203" s="855"/>
      <c r="G203" s="855"/>
    </row>
    <row r="204" spans="1:7" x14ac:dyDescent="0.2">
      <c r="A204" s="455"/>
      <c r="B204" s="454" t="s">
        <v>241</v>
      </c>
      <c r="C204" s="446">
        <f>'B05'!C12</f>
        <v>0</v>
      </c>
      <c r="D204" s="447"/>
      <c r="E204" s="855"/>
      <c r="F204" s="855"/>
      <c r="G204" s="855"/>
    </row>
    <row r="205" spans="1:7" x14ac:dyDescent="0.2">
      <c r="A205" s="455"/>
      <c r="B205" s="454" t="s">
        <v>9</v>
      </c>
      <c r="C205" s="446">
        <f>'B05'!C13</f>
        <v>0</v>
      </c>
      <c r="D205" s="447"/>
      <c r="E205" s="855"/>
      <c r="F205" s="855"/>
      <c r="G205" s="855"/>
    </row>
    <row r="206" spans="1:7" x14ac:dyDescent="0.2">
      <c r="A206" s="455"/>
      <c r="B206" s="454" t="s">
        <v>248</v>
      </c>
      <c r="C206" s="446">
        <f>'B05'!C14</f>
        <v>0</v>
      </c>
      <c r="D206" s="447"/>
      <c r="E206" s="855"/>
      <c r="F206" s="855"/>
      <c r="G206" s="855"/>
    </row>
    <row r="207" spans="1:7" x14ac:dyDescent="0.2">
      <c r="A207" s="455"/>
      <c r="B207" s="454" t="s">
        <v>606</v>
      </c>
      <c r="C207" s="446">
        <f>'B05'!C15</f>
        <v>0</v>
      </c>
      <c r="D207" s="447"/>
      <c r="E207" s="855"/>
      <c r="F207" s="855"/>
      <c r="G207" s="855"/>
    </row>
    <row r="208" spans="1:7" ht="13.5" x14ac:dyDescent="0.2">
      <c r="A208" s="455"/>
      <c r="B208" s="453" t="s">
        <v>555</v>
      </c>
      <c r="C208" s="446">
        <f>'B05'!C16</f>
        <v>0</v>
      </c>
      <c r="D208" s="447"/>
      <c r="E208" s="855"/>
      <c r="F208" s="855"/>
      <c r="G208" s="855"/>
    </row>
    <row r="209" spans="1:7" x14ac:dyDescent="0.2">
      <c r="A209" s="455"/>
      <c r="B209" s="454" t="s">
        <v>56</v>
      </c>
      <c r="C209" s="446">
        <f>'B05'!C17</f>
        <v>0</v>
      </c>
      <c r="D209" s="449"/>
      <c r="E209" s="855"/>
      <c r="F209" s="855"/>
      <c r="G209" s="855"/>
    </row>
    <row r="210" spans="1:7" x14ac:dyDescent="0.2">
      <c r="A210" s="455"/>
      <c r="B210" s="454" t="s">
        <v>956</v>
      </c>
      <c r="C210" s="446">
        <f>'B05'!C18</f>
        <v>0</v>
      </c>
      <c r="D210" s="447"/>
      <c r="E210" s="855"/>
      <c r="F210" s="855"/>
      <c r="G210" s="855"/>
    </row>
    <row r="211" spans="1:7" x14ac:dyDescent="0.2">
      <c r="A211" s="455"/>
      <c r="B211" s="454" t="s">
        <v>57</v>
      </c>
      <c r="C211" s="446">
        <f>'B05'!C19</f>
        <v>0</v>
      </c>
      <c r="D211" s="447"/>
      <c r="E211" s="855"/>
      <c r="F211" s="855"/>
      <c r="G211" s="855"/>
    </row>
    <row r="212" spans="1:7" x14ac:dyDescent="0.2">
      <c r="A212" s="443">
        <v>2</v>
      </c>
      <c r="B212" s="467" t="s">
        <v>599</v>
      </c>
      <c r="C212" s="465"/>
      <c r="D212" s="791" t="s">
        <v>258</v>
      </c>
      <c r="E212" s="855"/>
      <c r="F212" s="855"/>
      <c r="G212" s="855"/>
    </row>
    <row r="213" spans="1:7" ht="13.5" x14ac:dyDescent="0.2">
      <c r="A213" s="459"/>
      <c r="B213" s="468" t="s">
        <v>99</v>
      </c>
      <c r="C213" s="787">
        <f>'B06'!C6</f>
        <v>0</v>
      </c>
      <c r="D213" s="455"/>
      <c r="E213" s="855"/>
      <c r="F213" s="855"/>
      <c r="G213" s="855"/>
    </row>
    <row r="214" spans="1:7" ht="13.5" x14ac:dyDescent="0.2">
      <c r="A214" s="457"/>
      <c r="B214" s="453" t="s">
        <v>600</v>
      </c>
      <c r="C214" s="465"/>
      <c r="D214" s="447"/>
      <c r="E214" s="855"/>
      <c r="F214" s="855"/>
      <c r="G214" s="855"/>
    </row>
    <row r="215" spans="1:7" ht="13.5" x14ac:dyDescent="0.2">
      <c r="A215" s="457"/>
      <c r="B215" s="454" t="s">
        <v>601</v>
      </c>
      <c r="C215" s="446">
        <f>'B06'!D6</f>
        <v>0</v>
      </c>
      <c r="D215" s="460"/>
      <c r="E215" s="855"/>
      <c r="F215" s="855"/>
      <c r="G215" s="855"/>
    </row>
    <row r="216" spans="1:7" ht="13.5" x14ac:dyDescent="0.2">
      <c r="A216" s="457"/>
      <c r="B216" s="454" t="s">
        <v>38</v>
      </c>
      <c r="C216" s="446">
        <f>'B06'!E6</f>
        <v>0</v>
      </c>
      <c r="D216" s="447"/>
      <c r="E216" s="855"/>
      <c r="F216" s="855"/>
      <c r="G216" s="855"/>
    </row>
    <row r="217" spans="1:7" ht="13.5" x14ac:dyDescent="0.2">
      <c r="A217" s="457"/>
      <c r="B217" s="454" t="s">
        <v>564</v>
      </c>
      <c r="C217" s="446">
        <f>'B06'!F6</f>
        <v>0</v>
      </c>
      <c r="D217" s="447"/>
      <c r="E217" s="855"/>
      <c r="F217" s="855"/>
      <c r="G217" s="855"/>
    </row>
    <row r="218" spans="1:7" ht="13.5" x14ac:dyDescent="0.2">
      <c r="A218" s="457"/>
      <c r="B218" s="454" t="s">
        <v>8</v>
      </c>
      <c r="C218" s="446">
        <f>'B06'!G6</f>
        <v>0</v>
      </c>
      <c r="D218" s="447"/>
      <c r="E218" s="855"/>
      <c r="F218" s="855"/>
      <c r="G218" s="855"/>
    </row>
    <row r="219" spans="1:7" ht="13.5" x14ac:dyDescent="0.2">
      <c r="A219" s="457"/>
      <c r="B219" s="454" t="s">
        <v>559</v>
      </c>
      <c r="C219" s="446">
        <f>'B06'!H6</f>
        <v>0</v>
      </c>
      <c r="D219" s="447"/>
      <c r="E219" s="855"/>
      <c r="F219" s="855"/>
      <c r="G219" s="855"/>
    </row>
    <row r="220" spans="1:7" ht="13.5" x14ac:dyDescent="0.2">
      <c r="A220" s="457"/>
      <c r="B220" s="454" t="s">
        <v>560</v>
      </c>
      <c r="C220" s="446">
        <f>'B06'!I6</f>
        <v>0</v>
      </c>
      <c r="D220" s="447"/>
      <c r="E220" s="855"/>
      <c r="F220" s="855"/>
      <c r="G220" s="855"/>
    </row>
    <row r="221" spans="1:7" ht="13.5" x14ac:dyDescent="0.2">
      <c r="A221" s="457"/>
      <c r="B221" s="454" t="s">
        <v>241</v>
      </c>
      <c r="C221" s="446">
        <f>'B06'!J6</f>
        <v>0</v>
      </c>
      <c r="D221" s="447"/>
      <c r="E221" s="855"/>
      <c r="F221" s="855"/>
      <c r="G221" s="855"/>
    </row>
    <row r="222" spans="1:7" ht="13.5" x14ac:dyDescent="0.2">
      <c r="A222" s="457"/>
      <c r="B222" s="454" t="s">
        <v>9</v>
      </c>
      <c r="C222" s="446">
        <f>'B06'!K6</f>
        <v>0</v>
      </c>
      <c r="D222" s="447"/>
      <c r="E222" s="855"/>
      <c r="F222" s="855"/>
      <c r="G222" s="855"/>
    </row>
    <row r="223" spans="1:7" ht="13.5" x14ac:dyDescent="0.2">
      <c r="A223" s="457"/>
      <c r="B223" s="454" t="s">
        <v>98</v>
      </c>
      <c r="C223" s="446">
        <f>'B06'!L6+'B06'!M6</f>
        <v>0</v>
      </c>
      <c r="D223" s="455"/>
      <c r="E223" s="855"/>
      <c r="F223" s="855"/>
      <c r="G223" s="855"/>
    </row>
    <row r="224" spans="1:7" ht="13.5" x14ac:dyDescent="0.2">
      <c r="A224" s="457"/>
      <c r="B224" s="453" t="s">
        <v>602</v>
      </c>
      <c r="C224" s="855"/>
      <c r="D224" s="447"/>
      <c r="E224" s="855"/>
      <c r="F224" s="855"/>
      <c r="G224" s="855"/>
    </row>
    <row r="225" spans="1:7" ht="13.5" x14ac:dyDescent="0.2">
      <c r="A225" s="457"/>
      <c r="B225" s="449" t="s">
        <v>11</v>
      </c>
      <c r="C225" s="446">
        <f>'B06'!N6</f>
        <v>0</v>
      </c>
      <c r="D225" s="460"/>
      <c r="E225" s="855"/>
      <c r="F225" s="855"/>
      <c r="G225" s="855"/>
    </row>
    <row r="226" spans="1:7" ht="13.5" x14ac:dyDescent="0.2">
      <c r="A226" s="457"/>
      <c r="B226" s="449" t="s">
        <v>16</v>
      </c>
      <c r="C226" s="446">
        <f>'B06'!O6</f>
        <v>0</v>
      </c>
      <c r="D226" s="447"/>
      <c r="E226" s="855"/>
      <c r="F226" s="855"/>
      <c r="G226" s="855"/>
    </row>
    <row r="227" spans="1:7" ht="13.5" x14ac:dyDescent="0.2">
      <c r="A227" s="457"/>
      <c r="B227" s="449" t="s">
        <v>372</v>
      </c>
      <c r="C227" s="446">
        <f>'B06'!P6</f>
        <v>0</v>
      </c>
      <c r="D227" s="447"/>
      <c r="E227" s="855"/>
      <c r="F227" s="855"/>
      <c r="G227" s="855"/>
    </row>
    <row r="228" spans="1:7" ht="25.5" x14ac:dyDescent="0.2">
      <c r="A228" s="457"/>
      <c r="B228" s="449" t="s">
        <v>55</v>
      </c>
      <c r="C228" s="446">
        <f>'B06'!Q6</f>
        <v>0</v>
      </c>
      <c r="D228" s="447"/>
      <c r="E228" s="855"/>
      <c r="F228" s="855"/>
      <c r="G228" s="855"/>
    </row>
    <row r="229" spans="1:7" ht="13.5" x14ac:dyDescent="0.2">
      <c r="A229" s="457"/>
      <c r="B229" s="449" t="s">
        <v>295</v>
      </c>
      <c r="C229" s="446">
        <f>'B06'!R6</f>
        <v>0</v>
      </c>
      <c r="D229" s="447"/>
      <c r="E229" s="855"/>
      <c r="F229" s="855"/>
      <c r="G229" s="855"/>
    </row>
    <row r="230" spans="1:7" ht="13.5" x14ac:dyDescent="0.2">
      <c r="A230" s="457"/>
      <c r="B230" s="449" t="s">
        <v>360</v>
      </c>
      <c r="C230" s="446">
        <f>'B06'!S6</f>
        <v>0</v>
      </c>
      <c r="D230" s="447"/>
      <c r="E230" s="855"/>
      <c r="F230" s="855"/>
      <c r="G230" s="855"/>
    </row>
    <row r="231" spans="1:7" ht="13.5" x14ac:dyDescent="0.2">
      <c r="A231" s="457"/>
      <c r="B231" s="449" t="s">
        <v>798</v>
      </c>
      <c r="C231" s="446">
        <f>'B06'!T6</f>
        <v>0</v>
      </c>
      <c r="D231" s="447"/>
      <c r="E231" s="855"/>
      <c r="F231" s="855"/>
      <c r="G231" s="855"/>
    </row>
    <row r="232" spans="1:7" ht="13.5" x14ac:dyDescent="0.2">
      <c r="A232" s="457"/>
      <c r="B232" s="454" t="s">
        <v>422</v>
      </c>
      <c r="C232" s="446">
        <f>'B06'!U6</f>
        <v>0</v>
      </c>
      <c r="D232" s="447"/>
      <c r="E232" s="855"/>
      <c r="F232" s="855"/>
      <c r="G232" s="855"/>
    </row>
    <row r="233" spans="1:7" ht="13.5" x14ac:dyDescent="0.2">
      <c r="A233" s="457"/>
      <c r="B233" s="454" t="s">
        <v>12</v>
      </c>
      <c r="C233" s="446">
        <f>'B06'!V6</f>
        <v>0</v>
      </c>
      <c r="D233" s="447"/>
      <c r="E233" s="855"/>
      <c r="F233" s="855"/>
      <c r="G233" s="855"/>
    </row>
    <row r="234" spans="1:7" ht="13.5" x14ac:dyDescent="0.2">
      <c r="A234" s="457"/>
      <c r="B234" s="453" t="s">
        <v>583</v>
      </c>
      <c r="C234" s="446"/>
      <c r="D234" s="447"/>
      <c r="E234" s="855"/>
      <c r="F234" s="855"/>
      <c r="G234" s="855"/>
    </row>
    <row r="235" spans="1:7" ht="13.5" x14ac:dyDescent="0.2">
      <c r="A235" s="457"/>
      <c r="B235" s="449" t="s">
        <v>20</v>
      </c>
      <c r="C235" s="446">
        <f>'B06'!C7</f>
        <v>0</v>
      </c>
      <c r="D235" s="455"/>
      <c r="E235" s="855"/>
      <c r="F235" s="855"/>
      <c r="G235" s="855"/>
    </row>
    <row r="236" spans="1:7" ht="13.5" x14ac:dyDescent="0.2">
      <c r="A236" s="457"/>
      <c r="B236" s="454" t="s">
        <v>21</v>
      </c>
      <c r="C236" s="446">
        <f>'B06'!C8</f>
        <v>0</v>
      </c>
      <c r="D236" s="447"/>
      <c r="E236" s="855"/>
      <c r="F236" s="855"/>
      <c r="G236" s="855"/>
    </row>
    <row r="237" spans="1:7" ht="13.5" x14ac:dyDescent="0.2">
      <c r="A237" s="457"/>
      <c r="B237" s="454" t="s">
        <v>557</v>
      </c>
      <c r="C237" s="446">
        <f>'B06'!C9</f>
        <v>0</v>
      </c>
      <c r="D237" s="447"/>
      <c r="E237" s="855"/>
      <c r="F237" s="855"/>
      <c r="G237" s="855"/>
    </row>
    <row r="238" spans="1:7" ht="13.5" x14ac:dyDescent="0.2">
      <c r="A238" s="457"/>
      <c r="B238" s="454" t="s">
        <v>22</v>
      </c>
      <c r="C238" s="446">
        <f>'B06'!C10</f>
        <v>0</v>
      </c>
      <c r="D238" s="447"/>
      <c r="E238" s="855"/>
      <c r="F238" s="855"/>
      <c r="G238" s="855"/>
    </row>
    <row r="239" spans="1:7" ht="13.5" x14ac:dyDescent="0.2">
      <c r="A239" s="457"/>
      <c r="B239" s="453" t="s">
        <v>95</v>
      </c>
      <c r="C239" s="446">
        <f>'B06'!C11</f>
        <v>0</v>
      </c>
      <c r="D239" s="447"/>
      <c r="E239" s="855"/>
      <c r="F239" s="855"/>
      <c r="G239" s="855"/>
    </row>
    <row r="240" spans="1:7" ht="13.5" x14ac:dyDescent="0.2">
      <c r="A240" s="457"/>
      <c r="B240" s="449" t="s">
        <v>78</v>
      </c>
      <c r="C240" s="446">
        <f>'B06'!C12</f>
        <v>0</v>
      </c>
      <c r="D240" s="708"/>
      <c r="E240" s="708"/>
      <c r="F240" s="708"/>
      <c r="G240" s="708"/>
    </row>
    <row r="241" spans="1:7" ht="13.5" x14ac:dyDescent="0.2">
      <c r="A241" s="457"/>
      <c r="B241" s="454" t="s">
        <v>26</v>
      </c>
      <c r="C241" s="446">
        <f>'B06'!C13</f>
        <v>0</v>
      </c>
      <c r="D241" s="447"/>
      <c r="E241" s="855"/>
      <c r="F241" s="855"/>
      <c r="G241" s="855"/>
    </row>
    <row r="242" spans="1:7" ht="13.5" x14ac:dyDescent="0.2">
      <c r="A242" s="457"/>
      <c r="B242" s="458" t="s">
        <v>94</v>
      </c>
      <c r="C242" s="446">
        <f>'B06'!C14</f>
        <v>0</v>
      </c>
      <c r="D242" s="447"/>
      <c r="E242" s="855"/>
      <c r="F242" s="855"/>
      <c r="G242" s="855"/>
    </row>
    <row r="243" spans="1:7" ht="13.5" x14ac:dyDescent="0.2">
      <c r="A243" s="457"/>
      <c r="B243" s="458" t="s">
        <v>93</v>
      </c>
      <c r="C243" s="446">
        <f>'B06'!C15</f>
        <v>0</v>
      </c>
      <c r="D243" s="447"/>
      <c r="E243" s="855"/>
      <c r="F243" s="855"/>
      <c r="G243" s="855"/>
    </row>
    <row r="244" spans="1:7" ht="13.5" x14ac:dyDescent="0.2">
      <c r="A244" s="457"/>
      <c r="B244" s="454" t="s">
        <v>558</v>
      </c>
      <c r="C244" s="446">
        <f>'B06'!C16</f>
        <v>0</v>
      </c>
      <c r="D244" s="447"/>
      <c r="E244" s="855"/>
      <c r="F244" s="855"/>
      <c r="G244" s="855"/>
    </row>
    <row r="245" spans="1:7" ht="13.5" x14ac:dyDescent="0.2">
      <c r="A245" s="457"/>
      <c r="B245" s="458" t="s">
        <v>94</v>
      </c>
      <c r="C245" s="446">
        <f>'B06'!C17</f>
        <v>0</v>
      </c>
      <c r="D245" s="447"/>
      <c r="E245" s="855"/>
      <c r="F245" s="855"/>
      <c r="G245" s="855"/>
    </row>
    <row r="246" spans="1:7" ht="13.5" x14ac:dyDescent="0.2">
      <c r="A246" s="457"/>
      <c r="B246" s="458" t="s">
        <v>93</v>
      </c>
      <c r="C246" s="446">
        <f>'B06'!C18</f>
        <v>0</v>
      </c>
      <c r="D246" s="447"/>
      <c r="E246" s="855"/>
      <c r="F246" s="855"/>
      <c r="G246" s="855"/>
    </row>
    <row r="247" spans="1:7" ht="13.5" x14ac:dyDescent="0.2">
      <c r="A247" s="457"/>
      <c r="B247" s="454" t="s">
        <v>563</v>
      </c>
      <c r="C247" s="446">
        <f>'B06'!C19</f>
        <v>0</v>
      </c>
      <c r="D247" s="455"/>
      <c r="E247" s="855"/>
      <c r="F247" s="855"/>
      <c r="G247" s="855"/>
    </row>
    <row r="248" spans="1:7" ht="13.5" x14ac:dyDescent="0.2">
      <c r="A248" s="457"/>
      <c r="B248" s="454" t="s">
        <v>353</v>
      </c>
      <c r="C248" s="446">
        <f>'B06'!C20</f>
        <v>0</v>
      </c>
      <c r="D248" s="455"/>
      <c r="E248" s="855"/>
      <c r="F248" s="855"/>
      <c r="G248" s="855"/>
    </row>
    <row r="249" spans="1:7" ht="13.5" x14ac:dyDescent="0.2">
      <c r="A249" s="457"/>
      <c r="B249" s="454" t="s">
        <v>92</v>
      </c>
      <c r="C249" s="446">
        <f>'B06'!C21</f>
        <v>0</v>
      </c>
      <c r="D249" s="447"/>
      <c r="E249" s="855"/>
      <c r="F249" s="855"/>
      <c r="G249" s="855"/>
    </row>
    <row r="250" spans="1:7" ht="13.5" x14ac:dyDescent="0.2">
      <c r="A250" s="457"/>
      <c r="B250" s="453" t="s">
        <v>29</v>
      </c>
      <c r="C250" s="446">
        <f>'B06'!C22</f>
        <v>0</v>
      </c>
      <c r="D250" s="447"/>
      <c r="E250" s="855"/>
      <c r="F250" s="855"/>
      <c r="G250" s="855"/>
    </row>
    <row r="251" spans="1:7" ht="13.5" x14ac:dyDescent="0.2">
      <c r="A251" s="457"/>
      <c r="B251" s="449" t="s">
        <v>30</v>
      </c>
      <c r="C251" s="446">
        <f>'B06'!C23</f>
        <v>0</v>
      </c>
      <c r="D251" s="455"/>
      <c r="E251" s="855"/>
      <c r="F251" s="855"/>
      <c r="G251" s="855"/>
    </row>
    <row r="252" spans="1:7" ht="13.5" x14ac:dyDescent="0.2">
      <c r="A252" s="457"/>
      <c r="B252" s="454" t="s">
        <v>79</v>
      </c>
      <c r="C252" s="446">
        <f>'B06'!C24</f>
        <v>0</v>
      </c>
      <c r="D252" s="447"/>
      <c r="E252" s="855"/>
      <c r="F252" s="855"/>
      <c r="G252" s="855"/>
    </row>
    <row r="253" spans="1:7" ht="13.5" x14ac:dyDescent="0.2">
      <c r="A253" s="457"/>
      <c r="B253" s="454" t="s">
        <v>31</v>
      </c>
      <c r="C253" s="446">
        <f>'B06'!C25</f>
        <v>0</v>
      </c>
      <c r="D253" s="447"/>
      <c r="E253" s="855"/>
      <c r="F253" s="855"/>
      <c r="G253" s="855"/>
    </row>
    <row r="254" spans="1:7" ht="13.5" x14ac:dyDescent="0.2">
      <c r="A254" s="457"/>
      <c r="B254" s="454" t="s">
        <v>32</v>
      </c>
      <c r="C254" s="446">
        <f>'B06'!C26</f>
        <v>0</v>
      </c>
      <c r="D254" s="447"/>
      <c r="E254" s="855"/>
      <c r="F254" s="855"/>
      <c r="G254" s="855"/>
    </row>
    <row r="255" spans="1:7" ht="13.5" x14ac:dyDescent="0.2">
      <c r="A255" s="457"/>
      <c r="B255" s="454" t="s">
        <v>352</v>
      </c>
      <c r="C255" s="446">
        <f>'B06'!C27</f>
        <v>0</v>
      </c>
      <c r="D255" s="447"/>
      <c r="E255" s="855"/>
      <c r="F255" s="855"/>
      <c r="G255" s="855"/>
    </row>
    <row r="256" spans="1:7" ht="13.5" x14ac:dyDescent="0.2">
      <c r="A256" s="457"/>
      <c r="B256" s="454" t="s">
        <v>33</v>
      </c>
      <c r="C256" s="446">
        <f>'B06'!C28</f>
        <v>0</v>
      </c>
      <c r="D256" s="447"/>
      <c r="E256" s="855"/>
      <c r="F256" s="855"/>
      <c r="G256" s="855"/>
    </row>
    <row r="257" spans="1:7" ht="13.5" x14ac:dyDescent="0.2">
      <c r="A257" s="457"/>
      <c r="B257" s="454" t="s">
        <v>34</v>
      </c>
      <c r="C257" s="446">
        <f>'B06'!C29</f>
        <v>0</v>
      </c>
      <c r="D257" s="447"/>
      <c r="E257" s="855"/>
      <c r="F257" s="855"/>
      <c r="G257" s="855"/>
    </row>
    <row r="258" spans="1:7" ht="13.5" x14ac:dyDescent="0.2">
      <c r="A258" s="457"/>
      <c r="B258" s="469" t="s">
        <v>555</v>
      </c>
      <c r="C258" s="446">
        <f>'B06'!C30</f>
        <v>0</v>
      </c>
      <c r="D258" s="447"/>
      <c r="E258" s="855"/>
      <c r="F258" s="855"/>
      <c r="G258" s="855"/>
    </row>
    <row r="259" spans="1:7" ht="13.5" x14ac:dyDescent="0.2">
      <c r="A259" s="457"/>
      <c r="B259" s="449" t="s">
        <v>97</v>
      </c>
      <c r="C259" s="446">
        <f>'B06'!C31</f>
        <v>0</v>
      </c>
      <c r="D259" s="460"/>
      <c r="E259" s="855"/>
      <c r="F259" s="855"/>
      <c r="G259" s="855"/>
    </row>
    <row r="260" spans="1:7" ht="13.5" x14ac:dyDescent="0.2">
      <c r="A260" s="457"/>
      <c r="B260" s="454" t="s">
        <v>957</v>
      </c>
      <c r="C260" s="446">
        <f>'B06'!C32</f>
        <v>0</v>
      </c>
      <c r="D260" s="447"/>
      <c r="E260" s="855"/>
      <c r="F260" s="855"/>
      <c r="G260" s="855"/>
    </row>
    <row r="261" spans="1:7" ht="13.5" x14ac:dyDescent="0.2">
      <c r="A261" s="457"/>
      <c r="B261" s="454" t="s">
        <v>603</v>
      </c>
      <c r="C261" s="446">
        <f>'B06'!C33</f>
        <v>0</v>
      </c>
      <c r="D261" s="447"/>
      <c r="E261" s="855"/>
      <c r="F261" s="855"/>
      <c r="G261" s="855"/>
    </row>
    <row r="262" spans="1:7" x14ac:dyDescent="0.2">
      <c r="A262" s="448" t="s">
        <v>35</v>
      </c>
      <c r="B262" s="464" t="s">
        <v>607</v>
      </c>
      <c r="C262" s="465"/>
      <c r="D262" s="447"/>
      <c r="E262" s="855"/>
      <c r="F262" s="855"/>
      <c r="G262" s="855"/>
    </row>
    <row r="263" spans="1:7" x14ac:dyDescent="0.2">
      <c r="A263" s="443">
        <v>1</v>
      </c>
      <c r="B263" s="445" t="s">
        <v>615</v>
      </c>
      <c r="C263" s="465"/>
      <c r="D263" s="791" t="s">
        <v>259</v>
      </c>
      <c r="E263" s="855"/>
      <c r="F263" s="855"/>
      <c r="G263" s="855"/>
    </row>
    <row r="264" spans="1:7" x14ac:dyDescent="0.2">
      <c r="A264" s="470"/>
      <c r="B264" s="451" t="s">
        <v>86</v>
      </c>
      <c r="C264" s="787">
        <f>'B07'!C6</f>
        <v>0</v>
      </c>
      <c r="D264" s="448"/>
      <c r="E264" s="855"/>
      <c r="F264" s="855"/>
      <c r="G264" s="855"/>
    </row>
    <row r="265" spans="1:7" ht="13.5" x14ac:dyDescent="0.2">
      <c r="A265" s="455"/>
      <c r="B265" s="453" t="s">
        <v>61</v>
      </c>
      <c r="C265" s="465"/>
      <c r="D265" s="447"/>
      <c r="E265" s="855"/>
      <c r="F265" s="855"/>
      <c r="G265" s="855"/>
    </row>
    <row r="266" spans="1:7" x14ac:dyDescent="0.2">
      <c r="A266" s="455"/>
      <c r="B266" s="454" t="s">
        <v>67</v>
      </c>
      <c r="C266" s="446">
        <f>'B07'!D6</f>
        <v>0</v>
      </c>
      <c r="D266" s="449"/>
      <c r="E266" s="855"/>
      <c r="F266" s="855"/>
      <c r="G266" s="855"/>
    </row>
    <row r="267" spans="1:7" x14ac:dyDescent="0.2">
      <c r="A267" s="455"/>
      <c r="B267" s="454" t="s">
        <v>68</v>
      </c>
      <c r="C267" s="446">
        <f>'B07'!E6</f>
        <v>0</v>
      </c>
      <c r="D267" s="447"/>
      <c r="E267" s="855"/>
      <c r="F267" s="855"/>
      <c r="G267" s="855"/>
    </row>
    <row r="268" spans="1:7" x14ac:dyDescent="0.2">
      <c r="A268" s="455"/>
      <c r="B268" s="454" t="s">
        <v>88</v>
      </c>
      <c r="C268" s="446">
        <f>'B07'!F6</f>
        <v>0</v>
      </c>
      <c r="D268" s="448"/>
      <c r="E268" s="855"/>
      <c r="F268" s="855"/>
      <c r="G268" s="855"/>
    </row>
    <row r="269" spans="1:7" ht="13.5" x14ac:dyDescent="0.2">
      <c r="A269" s="455"/>
      <c r="B269" s="453" t="s">
        <v>87</v>
      </c>
      <c r="C269" s="465"/>
      <c r="D269" s="447"/>
      <c r="E269" s="855"/>
      <c r="F269" s="855"/>
      <c r="G269" s="855"/>
    </row>
    <row r="270" spans="1:7" x14ac:dyDescent="0.2">
      <c r="A270" s="455"/>
      <c r="B270" s="454" t="s">
        <v>71</v>
      </c>
      <c r="C270" s="446">
        <f>'B07'!C22</f>
        <v>0</v>
      </c>
      <c r="D270" s="449"/>
      <c r="E270" s="855"/>
      <c r="F270" s="855"/>
      <c r="G270" s="855"/>
    </row>
    <row r="271" spans="1:7" x14ac:dyDescent="0.2">
      <c r="A271" s="455"/>
      <c r="B271" s="454" t="s">
        <v>54</v>
      </c>
      <c r="C271" s="446">
        <f>'B07'!C23</f>
        <v>0</v>
      </c>
      <c r="D271" s="447"/>
      <c r="E271" s="855"/>
      <c r="F271" s="855"/>
      <c r="G271" s="855"/>
    </row>
    <row r="272" spans="1:7" x14ac:dyDescent="0.2">
      <c r="A272" s="455"/>
      <c r="B272" s="454" t="s">
        <v>559</v>
      </c>
      <c r="C272" s="446">
        <f>'B07'!C24</f>
        <v>0</v>
      </c>
      <c r="D272" s="447"/>
      <c r="E272" s="855"/>
      <c r="F272" s="855"/>
      <c r="G272" s="855"/>
    </row>
    <row r="273" spans="1:7" x14ac:dyDescent="0.2">
      <c r="A273" s="455"/>
      <c r="B273" s="454" t="s">
        <v>440</v>
      </c>
      <c r="C273" s="446">
        <f>'B07'!C25</f>
        <v>0</v>
      </c>
      <c r="D273" s="447"/>
      <c r="E273" s="855"/>
      <c r="F273" s="855"/>
      <c r="G273" s="855"/>
    </row>
    <row r="274" spans="1:7" ht="13.5" x14ac:dyDescent="0.2">
      <c r="A274" s="455"/>
      <c r="B274" s="453" t="s">
        <v>64</v>
      </c>
      <c r="C274" s="465"/>
      <c r="D274" s="447"/>
      <c r="E274" s="855"/>
      <c r="F274" s="855"/>
      <c r="G274" s="855"/>
    </row>
    <row r="275" spans="1:7" ht="25.5" x14ac:dyDescent="0.2">
      <c r="A275" s="455"/>
      <c r="B275" s="454" t="s">
        <v>591</v>
      </c>
      <c r="C275" s="446">
        <f>'B07'!K6</f>
        <v>0</v>
      </c>
      <c r="D275" s="449"/>
      <c r="E275" s="855"/>
      <c r="F275" s="855"/>
      <c r="G275" s="855"/>
    </row>
    <row r="276" spans="1:7" x14ac:dyDescent="0.2">
      <c r="A276" s="455"/>
      <c r="B276" s="454" t="s">
        <v>104</v>
      </c>
      <c r="C276" s="446">
        <f>'B07'!L6</f>
        <v>0</v>
      </c>
      <c r="D276" s="448"/>
      <c r="E276" s="855"/>
      <c r="F276" s="855"/>
      <c r="G276" s="855"/>
    </row>
    <row r="277" spans="1:7" ht="25.5" x14ac:dyDescent="0.2">
      <c r="A277" s="455"/>
      <c r="B277" s="454" t="s">
        <v>356</v>
      </c>
      <c r="C277" s="446">
        <f>'B07'!M6</f>
        <v>0</v>
      </c>
      <c r="D277" s="448"/>
      <c r="E277" s="855"/>
      <c r="F277" s="855"/>
      <c r="G277" s="855"/>
    </row>
    <row r="278" spans="1:7" ht="25.5" x14ac:dyDescent="0.2">
      <c r="A278" s="455"/>
      <c r="B278" s="454" t="s">
        <v>357</v>
      </c>
      <c r="C278" s="446">
        <f>'B07'!N6</f>
        <v>0</v>
      </c>
      <c r="D278" s="448"/>
      <c r="E278" s="855"/>
      <c r="F278" s="855"/>
      <c r="G278" s="855"/>
    </row>
    <row r="279" spans="1:7" x14ac:dyDescent="0.2">
      <c r="A279" s="455"/>
      <c r="B279" s="454" t="s">
        <v>371</v>
      </c>
      <c r="C279" s="446">
        <f>'B07'!O6</f>
        <v>0</v>
      </c>
      <c r="D279" s="448"/>
      <c r="E279" s="855"/>
      <c r="F279" s="855"/>
      <c r="G279" s="855"/>
    </row>
    <row r="280" spans="1:7" ht="25.5" x14ac:dyDescent="0.2">
      <c r="A280" s="455"/>
      <c r="B280" s="454" t="s">
        <v>358</v>
      </c>
      <c r="C280" s="446">
        <f>'B07'!P6</f>
        <v>0</v>
      </c>
      <c r="D280" s="448"/>
      <c r="E280" s="855"/>
      <c r="F280" s="855"/>
      <c r="G280" s="855"/>
    </row>
    <row r="281" spans="1:7" x14ac:dyDescent="0.2">
      <c r="A281" s="455"/>
      <c r="B281" s="454" t="s">
        <v>41</v>
      </c>
      <c r="C281" s="446">
        <f>'B07'!Q6</f>
        <v>0</v>
      </c>
      <c r="D281" s="447"/>
      <c r="E281" s="855"/>
      <c r="F281" s="855"/>
      <c r="G281" s="855"/>
    </row>
    <row r="282" spans="1:7" x14ac:dyDescent="0.2">
      <c r="A282" s="455"/>
      <c r="B282" s="454" t="s">
        <v>40</v>
      </c>
      <c r="C282" s="446">
        <f>'B07'!R6</f>
        <v>0</v>
      </c>
      <c r="D282" s="447"/>
      <c r="E282" s="855"/>
      <c r="F282" s="855"/>
      <c r="G282" s="855"/>
    </row>
    <row r="283" spans="1:7" x14ac:dyDescent="0.2">
      <c r="A283" s="455"/>
      <c r="B283" s="454" t="s">
        <v>12</v>
      </c>
      <c r="C283" s="446">
        <f>'B07'!S6</f>
        <v>0</v>
      </c>
      <c r="D283" s="447"/>
      <c r="E283" s="855"/>
      <c r="F283" s="855"/>
      <c r="G283" s="855"/>
    </row>
    <row r="284" spans="1:7" ht="13.5" x14ac:dyDescent="0.2">
      <c r="A284" s="455"/>
      <c r="B284" s="453" t="s">
        <v>616</v>
      </c>
      <c r="C284" s="465"/>
      <c r="D284" s="447"/>
      <c r="E284" s="855"/>
      <c r="F284" s="855"/>
      <c r="G284" s="855"/>
    </row>
    <row r="285" spans="1:7" x14ac:dyDescent="0.2">
      <c r="A285" s="455"/>
      <c r="B285" s="454" t="s">
        <v>38</v>
      </c>
      <c r="C285" s="446">
        <f>'B07'!C7</f>
        <v>0</v>
      </c>
      <c r="D285" s="447"/>
      <c r="E285" s="855"/>
      <c r="F285" s="855"/>
      <c r="G285" s="855"/>
    </row>
    <row r="286" spans="1:7" x14ac:dyDescent="0.2">
      <c r="A286" s="455"/>
      <c r="B286" s="454" t="s">
        <v>840</v>
      </c>
      <c r="C286" s="446">
        <f>'B07'!C8</f>
        <v>0</v>
      </c>
      <c r="D286" s="447"/>
      <c r="E286" s="855"/>
      <c r="F286" s="855"/>
      <c r="G286" s="855"/>
    </row>
    <row r="287" spans="1:7" x14ac:dyDescent="0.2">
      <c r="A287" s="455"/>
      <c r="B287" s="454" t="s">
        <v>8</v>
      </c>
      <c r="C287" s="446">
        <f>'B07'!C9</f>
        <v>0</v>
      </c>
      <c r="D287" s="447"/>
      <c r="E287" s="855"/>
      <c r="F287" s="855"/>
      <c r="G287" s="855"/>
    </row>
    <row r="288" spans="1:7" x14ac:dyDescent="0.2">
      <c r="A288" s="455"/>
      <c r="B288" s="454" t="s">
        <v>559</v>
      </c>
      <c r="C288" s="446">
        <f>'B07'!C10</f>
        <v>0</v>
      </c>
      <c r="D288" s="448"/>
      <c r="E288" s="855"/>
      <c r="F288" s="855"/>
      <c r="G288" s="855"/>
    </row>
    <row r="289" spans="1:7" x14ac:dyDescent="0.2">
      <c r="A289" s="455"/>
      <c r="B289" s="454" t="s">
        <v>560</v>
      </c>
      <c r="C289" s="446">
        <f>'B07'!C11</f>
        <v>0</v>
      </c>
      <c r="D289" s="448"/>
      <c r="E289" s="855"/>
      <c r="F289" s="855"/>
      <c r="G289" s="855"/>
    </row>
    <row r="290" spans="1:7" x14ac:dyDescent="0.2">
      <c r="A290" s="455"/>
      <c r="B290" s="454" t="s">
        <v>90</v>
      </c>
      <c r="C290" s="446">
        <f>'B07'!C12</f>
        <v>0</v>
      </c>
      <c r="D290" s="447"/>
      <c r="E290" s="855"/>
      <c r="F290" s="855"/>
      <c r="G290" s="855"/>
    </row>
    <row r="291" spans="1:7" x14ac:dyDescent="0.2">
      <c r="A291" s="455"/>
      <c r="B291" s="454" t="s">
        <v>37</v>
      </c>
      <c r="C291" s="446">
        <f>'B07'!C13</f>
        <v>0</v>
      </c>
      <c r="D291" s="447"/>
      <c r="E291" s="855"/>
      <c r="F291" s="855"/>
      <c r="G291" s="855"/>
    </row>
    <row r="292" spans="1:7" x14ac:dyDescent="0.2">
      <c r="A292" s="455"/>
      <c r="B292" s="454" t="s">
        <v>248</v>
      </c>
      <c r="C292" s="446">
        <f>'B07'!C14</f>
        <v>0</v>
      </c>
      <c r="D292" s="447"/>
      <c r="E292" s="855"/>
      <c r="F292" s="855"/>
      <c r="G292" s="855"/>
    </row>
    <row r="293" spans="1:7" x14ac:dyDescent="0.2">
      <c r="A293" s="455"/>
      <c r="B293" s="449" t="s">
        <v>296</v>
      </c>
      <c r="C293" s="446">
        <f>'B07'!C15</f>
        <v>0</v>
      </c>
      <c r="D293" s="447"/>
      <c r="E293" s="855"/>
      <c r="F293" s="855"/>
      <c r="G293" s="855"/>
    </row>
    <row r="294" spans="1:7" ht="13.5" x14ac:dyDescent="0.2">
      <c r="A294" s="455"/>
      <c r="B294" s="453" t="s">
        <v>617</v>
      </c>
      <c r="C294" s="446">
        <f>'B07'!C16</f>
        <v>0</v>
      </c>
      <c r="D294" s="447"/>
      <c r="E294" s="855"/>
      <c r="F294" s="855"/>
      <c r="G294" s="855"/>
    </row>
    <row r="295" spans="1:7" x14ac:dyDescent="0.2">
      <c r="A295" s="455"/>
      <c r="B295" s="449" t="s">
        <v>611</v>
      </c>
      <c r="C295" s="446">
        <f>'B07'!C17</f>
        <v>0</v>
      </c>
      <c r="D295" s="447"/>
      <c r="E295" s="855"/>
      <c r="F295" s="855"/>
      <c r="G295" s="855"/>
    </row>
    <row r="296" spans="1:7" x14ac:dyDescent="0.2">
      <c r="A296" s="455"/>
      <c r="B296" s="449" t="s">
        <v>612</v>
      </c>
      <c r="C296" s="446">
        <f>'B07'!C18</f>
        <v>0</v>
      </c>
      <c r="D296" s="447"/>
      <c r="E296" s="855"/>
      <c r="F296" s="855"/>
      <c r="G296" s="855"/>
    </row>
    <row r="297" spans="1:7" x14ac:dyDescent="0.2">
      <c r="A297" s="455"/>
      <c r="B297" s="449" t="s">
        <v>363</v>
      </c>
      <c r="C297" s="446">
        <f>'B07'!C19</f>
        <v>0</v>
      </c>
      <c r="D297" s="447"/>
      <c r="E297" s="855"/>
      <c r="F297" s="855"/>
      <c r="G297" s="855"/>
    </row>
    <row r="298" spans="1:7" x14ac:dyDescent="0.2">
      <c r="A298" s="455"/>
      <c r="B298" s="449" t="s">
        <v>454</v>
      </c>
      <c r="C298" s="446">
        <f>'B07'!C20</f>
        <v>0</v>
      </c>
      <c r="D298" s="447"/>
      <c r="E298" s="855"/>
      <c r="F298" s="855"/>
      <c r="G298" s="855"/>
    </row>
    <row r="299" spans="1:7" x14ac:dyDescent="0.2">
      <c r="A299" s="443">
        <v>2</v>
      </c>
      <c r="B299" s="445" t="s">
        <v>608</v>
      </c>
      <c r="C299" s="465"/>
      <c r="D299" s="791" t="s">
        <v>260</v>
      </c>
      <c r="E299" s="855"/>
      <c r="F299" s="855"/>
      <c r="G299" s="855"/>
    </row>
    <row r="300" spans="1:7" x14ac:dyDescent="0.2">
      <c r="A300" s="470"/>
      <c r="B300" s="451" t="s">
        <v>609</v>
      </c>
      <c r="C300" s="787">
        <f>'B08'!C7</f>
        <v>0</v>
      </c>
      <c r="D300" s="456"/>
      <c r="E300" s="855"/>
      <c r="F300" s="855"/>
      <c r="G300" s="855"/>
    </row>
    <row r="301" spans="1:7" ht="13.5" x14ac:dyDescent="0.2">
      <c r="A301" s="455"/>
      <c r="B301" s="453" t="s">
        <v>61</v>
      </c>
      <c r="C301" s="465"/>
      <c r="D301" s="447"/>
      <c r="E301" s="855"/>
      <c r="F301" s="855"/>
      <c r="G301" s="855"/>
    </row>
    <row r="302" spans="1:7" x14ac:dyDescent="0.2">
      <c r="A302" s="455"/>
      <c r="B302" s="454" t="s">
        <v>67</v>
      </c>
      <c r="C302" s="446">
        <f>'B08'!D7</f>
        <v>0</v>
      </c>
      <c r="D302" s="449"/>
      <c r="E302" s="855"/>
      <c r="F302" s="855"/>
      <c r="G302" s="855"/>
    </row>
    <row r="303" spans="1:7" x14ac:dyDescent="0.2">
      <c r="A303" s="455"/>
      <c r="B303" s="454" t="s">
        <v>68</v>
      </c>
      <c r="C303" s="446">
        <f>'B08'!E7</f>
        <v>0</v>
      </c>
      <c r="D303" s="447"/>
      <c r="E303" s="855"/>
      <c r="F303" s="855"/>
      <c r="G303" s="855"/>
    </row>
    <row r="304" spans="1:7" x14ac:dyDescent="0.2">
      <c r="A304" s="455"/>
      <c r="B304" s="454" t="s">
        <v>69</v>
      </c>
      <c r="C304" s="446">
        <f>'B08'!F7</f>
        <v>0</v>
      </c>
      <c r="D304" s="447"/>
      <c r="E304" s="855"/>
      <c r="F304" s="855"/>
      <c r="G304" s="855"/>
    </row>
    <row r="305" spans="1:7" x14ac:dyDescent="0.2">
      <c r="A305" s="455"/>
      <c r="B305" s="454" t="s">
        <v>70</v>
      </c>
      <c r="C305" s="446">
        <f>'B08'!G7</f>
        <v>0</v>
      </c>
      <c r="D305" s="447"/>
      <c r="E305" s="855"/>
      <c r="F305" s="855"/>
      <c r="G305" s="855"/>
    </row>
    <row r="306" spans="1:7" ht="13.5" x14ac:dyDescent="0.2">
      <c r="A306" s="455"/>
      <c r="B306" s="453" t="s">
        <v>87</v>
      </c>
      <c r="C306" s="465"/>
      <c r="D306" s="447"/>
      <c r="E306" s="855"/>
      <c r="F306" s="855"/>
      <c r="G306" s="855"/>
    </row>
    <row r="307" spans="1:7" x14ac:dyDescent="0.2">
      <c r="A307" s="455"/>
      <c r="B307" s="454" t="s">
        <v>71</v>
      </c>
      <c r="C307" s="446">
        <f>'B08'!C33</f>
        <v>0</v>
      </c>
      <c r="D307" s="449"/>
      <c r="E307" s="855"/>
      <c r="F307" s="855"/>
      <c r="G307" s="855"/>
    </row>
    <row r="308" spans="1:7" x14ac:dyDescent="0.2">
      <c r="A308" s="455"/>
      <c r="B308" s="454" t="s">
        <v>72</v>
      </c>
      <c r="C308" s="446">
        <f>'B08'!C34</f>
        <v>0</v>
      </c>
      <c r="D308" s="447"/>
      <c r="E308" s="855"/>
      <c r="F308" s="855"/>
      <c r="G308" s="855"/>
    </row>
    <row r="309" spans="1:7" x14ac:dyDescent="0.2">
      <c r="A309" s="455"/>
      <c r="B309" s="454" t="s">
        <v>559</v>
      </c>
      <c r="C309" s="446">
        <f>'B08'!C35</f>
        <v>0</v>
      </c>
      <c r="D309" s="447"/>
      <c r="E309" s="855"/>
      <c r="F309" s="855"/>
      <c r="G309" s="855"/>
    </row>
    <row r="310" spans="1:7" x14ac:dyDescent="0.2">
      <c r="A310" s="455"/>
      <c r="B310" s="454" t="s">
        <v>90</v>
      </c>
      <c r="C310" s="446">
        <f>'B08'!C36</f>
        <v>0</v>
      </c>
      <c r="D310" s="447"/>
      <c r="E310" s="855"/>
      <c r="F310" s="855"/>
      <c r="G310" s="855"/>
    </row>
    <row r="311" spans="1:7" x14ac:dyDescent="0.2">
      <c r="A311" s="455"/>
      <c r="B311" s="454" t="s">
        <v>10</v>
      </c>
      <c r="C311" s="446">
        <f>'B08'!C37+'B08'!C38</f>
        <v>0</v>
      </c>
      <c r="D311" s="447"/>
      <c r="E311" s="855"/>
      <c r="F311" s="855"/>
      <c r="G311" s="855"/>
    </row>
    <row r="312" spans="1:7" ht="13.5" x14ac:dyDescent="0.2">
      <c r="A312" s="455"/>
      <c r="B312" s="453" t="s">
        <v>64</v>
      </c>
      <c r="C312" s="465"/>
      <c r="D312" s="447"/>
      <c r="E312" s="855"/>
      <c r="F312" s="855"/>
      <c r="G312" s="855"/>
    </row>
    <row r="313" spans="1:7" x14ac:dyDescent="0.2">
      <c r="A313" s="455"/>
      <c r="B313" s="454" t="s">
        <v>73</v>
      </c>
      <c r="C313" s="446">
        <f>'B08'!Q7</f>
        <v>0</v>
      </c>
      <c r="D313" s="449"/>
      <c r="E313" s="855"/>
      <c r="F313" s="855"/>
      <c r="G313" s="855"/>
    </row>
    <row r="314" spans="1:7" x14ac:dyDescent="0.2">
      <c r="A314" s="455"/>
      <c r="B314" s="454" t="s">
        <v>16</v>
      </c>
      <c r="C314" s="446">
        <f>'B08'!R7</f>
        <v>0</v>
      </c>
      <c r="D314" s="447"/>
      <c r="E314" s="855"/>
      <c r="F314" s="855"/>
      <c r="G314" s="855"/>
    </row>
    <row r="315" spans="1:7" x14ac:dyDescent="0.2">
      <c r="A315" s="455"/>
      <c r="B315" s="454" t="s">
        <v>375</v>
      </c>
      <c r="C315" s="446">
        <f>'B08'!S7</f>
        <v>0</v>
      </c>
      <c r="D315" s="447"/>
      <c r="E315" s="855"/>
      <c r="F315" s="855"/>
      <c r="G315" s="855"/>
    </row>
    <row r="316" spans="1:7" ht="25.5" x14ac:dyDescent="0.2">
      <c r="A316" s="455"/>
      <c r="B316" s="454" t="s">
        <v>55</v>
      </c>
      <c r="C316" s="446">
        <f>'B08'!T7</f>
        <v>0</v>
      </c>
      <c r="D316" s="447"/>
      <c r="E316" s="855"/>
      <c r="F316" s="855"/>
      <c r="G316" s="855"/>
    </row>
    <row r="317" spans="1:7" x14ac:dyDescent="0.2">
      <c r="A317" s="455"/>
      <c r="B317" s="454" t="s">
        <v>295</v>
      </c>
      <c r="C317" s="446">
        <f>'B08'!U7</f>
        <v>0</v>
      </c>
      <c r="D317" s="447"/>
      <c r="E317" s="855"/>
      <c r="F317" s="855"/>
      <c r="G317" s="855"/>
    </row>
    <row r="318" spans="1:7" x14ac:dyDescent="0.2">
      <c r="A318" s="455"/>
      <c r="B318" s="454" t="s">
        <v>359</v>
      </c>
      <c r="C318" s="446">
        <f>'B08'!V7</f>
        <v>0</v>
      </c>
      <c r="D318" s="447"/>
      <c r="E318" s="855"/>
      <c r="F318" s="855"/>
      <c r="G318" s="855"/>
    </row>
    <row r="319" spans="1:7" x14ac:dyDescent="0.2">
      <c r="A319" s="455"/>
      <c r="B319" s="454" t="s">
        <v>367</v>
      </c>
      <c r="C319" s="446">
        <f>'B08'!W7</f>
        <v>0</v>
      </c>
      <c r="D319" s="447"/>
      <c r="E319" s="855"/>
      <c r="F319" s="855"/>
      <c r="G319" s="855"/>
    </row>
    <row r="320" spans="1:7" x14ac:dyDescent="0.2">
      <c r="A320" s="455"/>
      <c r="B320" s="454" t="s">
        <v>422</v>
      </c>
      <c r="C320" s="446">
        <f>'B08'!X7</f>
        <v>0</v>
      </c>
      <c r="D320" s="447"/>
      <c r="E320" s="855"/>
      <c r="F320" s="855"/>
      <c r="G320" s="855"/>
    </row>
    <row r="321" spans="1:7" x14ac:dyDescent="0.2">
      <c r="A321" s="455"/>
      <c r="B321" s="454" t="s">
        <v>12</v>
      </c>
      <c r="C321" s="446">
        <f>'B08'!Y7</f>
        <v>0</v>
      </c>
      <c r="D321" s="448"/>
      <c r="E321" s="855"/>
      <c r="F321" s="855"/>
      <c r="G321" s="855"/>
    </row>
    <row r="322" spans="1:7" ht="13.5" x14ac:dyDescent="0.2">
      <c r="A322" s="455"/>
      <c r="B322" s="453" t="s">
        <v>583</v>
      </c>
      <c r="C322" s="465"/>
      <c r="D322" s="447"/>
      <c r="E322" s="855"/>
      <c r="F322" s="855"/>
      <c r="G322" s="855"/>
    </row>
    <row r="323" spans="1:7" x14ac:dyDescent="0.2">
      <c r="A323" s="455"/>
      <c r="B323" s="454" t="s">
        <v>20</v>
      </c>
      <c r="C323" s="446">
        <f>'B08'!C8</f>
        <v>0</v>
      </c>
      <c r="D323" s="448"/>
      <c r="E323" s="855"/>
      <c r="F323" s="855"/>
      <c r="G323" s="855"/>
    </row>
    <row r="324" spans="1:7" x14ac:dyDescent="0.2">
      <c r="A324" s="455"/>
      <c r="B324" s="454" t="s">
        <v>21</v>
      </c>
      <c r="C324" s="446">
        <f>'B08'!C9</f>
        <v>0</v>
      </c>
      <c r="D324" s="447"/>
      <c r="E324" s="855"/>
      <c r="F324" s="855"/>
      <c r="G324" s="855"/>
    </row>
    <row r="325" spans="1:7" x14ac:dyDescent="0.2">
      <c r="A325" s="455"/>
      <c r="B325" s="454" t="s">
        <v>557</v>
      </c>
      <c r="C325" s="446">
        <f>'B08'!C10</f>
        <v>0</v>
      </c>
      <c r="D325" s="447"/>
      <c r="E325" s="855"/>
      <c r="F325" s="855"/>
      <c r="G325" s="855"/>
    </row>
    <row r="326" spans="1:7" x14ac:dyDescent="0.2">
      <c r="A326" s="455"/>
      <c r="B326" s="454" t="s">
        <v>22</v>
      </c>
      <c r="C326" s="446">
        <f>'B08'!C11</f>
        <v>0</v>
      </c>
      <c r="D326" s="456"/>
      <c r="E326" s="855"/>
      <c r="F326" s="855"/>
      <c r="G326" s="855"/>
    </row>
    <row r="327" spans="1:7" ht="13.5" x14ac:dyDescent="0.2">
      <c r="A327" s="455"/>
      <c r="B327" s="453" t="s">
        <v>24</v>
      </c>
      <c r="C327" s="446">
        <f>'B08'!C12</f>
        <v>0</v>
      </c>
      <c r="D327" s="447"/>
      <c r="E327" s="855"/>
      <c r="F327" s="855"/>
      <c r="G327" s="855"/>
    </row>
    <row r="328" spans="1:7" x14ac:dyDescent="0.2">
      <c r="A328" s="455"/>
      <c r="B328" s="454" t="s">
        <v>78</v>
      </c>
      <c r="C328" s="446">
        <f>'B08'!C13</f>
        <v>0</v>
      </c>
      <c r="D328" s="447"/>
      <c r="E328" s="855"/>
      <c r="F328" s="855"/>
      <c r="G328" s="855"/>
    </row>
    <row r="329" spans="1:7" x14ac:dyDescent="0.2">
      <c r="A329" s="455"/>
      <c r="B329" s="454" t="s">
        <v>26</v>
      </c>
      <c r="C329" s="446">
        <f>'B08'!C14</f>
        <v>0</v>
      </c>
      <c r="D329" s="447"/>
      <c r="E329" s="855"/>
      <c r="F329" s="855"/>
      <c r="G329" s="855"/>
    </row>
    <row r="330" spans="1:7" x14ac:dyDescent="0.2">
      <c r="A330" s="455"/>
      <c r="B330" s="454" t="s">
        <v>558</v>
      </c>
      <c r="C330" s="446">
        <f>'B08'!C15</f>
        <v>0</v>
      </c>
      <c r="D330" s="447"/>
      <c r="E330" s="855"/>
      <c r="F330" s="855"/>
      <c r="G330" s="855"/>
    </row>
    <row r="331" spans="1:7" x14ac:dyDescent="0.2">
      <c r="A331" s="455"/>
      <c r="B331" s="454" t="s">
        <v>561</v>
      </c>
      <c r="C331" s="446">
        <f>'B08'!C16</f>
        <v>0</v>
      </c>
      <c r="D331" s="447"/>
      <c r="E331" s="855"/>
      <c r="F331" s="855"/>
      <c r="G331" s="855"/>
    </row>
    <row r="332" spans="1:7" x14ac:dyDescent="0.2">
      <c r="A332" s="455"/>
      <c r="B332" s="454" t="s">
        <v>353</v>
      </c>
      <c r="C332" s="446">
        <f>'B08'!C17</f>
        <v>0</v>
      </c>
      <c r="D332" s="447"/>
      <c r="E332" s="855"/>
      <c r="F332" s="855"/>
      <c r="G332" s="855"/>
    </row>
    <row r="333" spans="1:7" x14ac:dyDescent="0.2">
      <c r="A333" s="455"/>
      <c r="B333" s="454" t="s">
        <v>27</v>
      </c>
      <c r="C333" s="446">
        <f>'B08'!C18</f>
        <v>0</v>
      </c>
      <c r="D333" s="448"/>
      <c r="E333" s="855"/>
      <c r="F333" s="855"/>
      <c r="G333" s="855"/>
    </row>
    <row r="334" spans="1:7" ht="13.5" x14ac:dyDescent="0.2">
      <c r="A334" s="455"/>
      <c r="B334" s="453" t="s">
        <v>29</v>
      </c>
      <c r="C334" s="446">
        <f>'B08'!C19</f>
        <v>0</v>
      </c>
      <c r="D334" s="447"/>
      <c r="E334" s="855"/>
      <c r="F334" s="855"/>
      <c r="G334" s="855"/>
    </row>
    <row r="335" spans="1:7" x14ac:dyDescent="0.2">
      <c r="A335" s="455"/>
      <c r="B335" s="454" t="s">
        <v>30</v>
      </c>
      <c r="C335" s="446">
        <f>'B08'!C20</f>
        <v>0</v>
      </c>
      <c r="D335" s="447"/>
      <c r="E335" s="855"/>
      <c r="F335" s="855"/>
      <c r="G335" s="855"/>
    </row>
    <row r="336" spans="1:7" x14ac:dyDescent="0.2">
      <c r="A336" s="455"/>
      <c r="B336" s="454" t="s">
        <v>79</v>
      </c>
      <c r="C336" s="446">
        <f>'B08'!C21</f>
        <v>0</v>
      </c>
      <c r="D336" s="447"/>
      <c r="E336" s="855"/>
      <c r="F336" s="855"/>
      <c r="G336" s="855"/>
    </row>
    <row r="337" spans="1:7" x14ac:dyDescent="0.2">
      <c r="A337" s="455"/>
      <c r="B337" s="454" t="s">
        <v>31</v>
      </c>
      <c r="C337" s="446">
        <f>'B08'!C22</f>
        <v>0</v>
      </c>
      <c r="D337" s="447"/>
      <c r="E337" s="855"/>
      <c r="F337" s="855"/>
      <c r="G337" s="855"/>
    </row>
    <row r="338" spans="1:7" x14ac:dyDescent="0.2">
      <c r="A338" s="455"/>
      <c r="B338" s="454" t="s">
        <v>32</v>
      </c>
      <c r="C338" s="446">
        <f>'B08'!C23</f>
        <v>0</v>
      </c>
      <c r="D338" s="447"/>
      <c r="E338" s="855"/>
      <c r="F338" s="855"/>
      <c r="G338" s="855"/>
    </row>
    <row r="339" spans="1:7" x14ac:dyDescent="0.2">
      <c r="A339" s="455"/>
      <c r="B339" s="454" t="s">
        <v>352</v>
      </c>
      <c r="C339" s="446">
        <f>'B08'!C24</f>
        <v>0</v>
      </c>
      <c r="D339" s="447"/>
      <c r="E339" s="855"/>
      <c r="F339" s="855"/>
      <c r="G339" s="855"/>
    </row>
    <row r="340" spans="1:7" x14ac:dyDescent="0.2">
      <c r="A340" s="455"/>
      <c r="B340" s="454" t="s">
        <v>33</v>
      </c>
      <c r="C340" s="446">
        <f>'B08'!C25</f>
        <v>0</v>
      </c>
      <c r="D340" s="447"/>
      <c r="E340" s="855"/>
      <c r="F340" s="855"/>
      <c r="G340" s="855"/>
    </row>
    <row r="341" spans="1:7" x14ac:dyDescent="0.2">
      <c r="A341" s="455"/>
      <c r="B341" s="454" t="s">
        <v>34</v>
      </c>
      <c r="C341" s="446">
        <f>'B08'!C26</f>
        <v>0</v>
      </c>
      <c r="D341" s="447"/>
      <c r="E341" s="855"/>
      <c r="F341" s="855"/>
      <c r="G341" s="855"/>
    </row>
    <row r="342" spans="1:7" ht="13.5" x14ac:dyDescent="0.2">
      <c r="A342" s="455"/>
      <c r="B342" s="471" t="s">
        <v>610</v>
      </c>
      <c r="C342" s="465">
        <f>'B08'!C27</f>
        <v>0</v>
      </c>
      <c r="D342" s="447"/>
      <c r="E342" s="855"/>
      <c r="F342" s="855"/>
      <c r="G342" s="855"/>
    </row>
    <row r="343" spans="1:7" x14ac:dyDescent="0.2">
      <c r="A343" s="455"/>
      <c r="B343" s="454" t="s">
        <v>611</v>
      </c>
      <c r="C343" s="465">
        <f>'B08'!C28</f>
        <v>0</v>
      </c>
      <c r="D343" s="447"/>
      <c r="E343" s="855"/>
      <c r="F343" s="855"/>
      <c r="G343" s="855"/>
    </row>
    <row r="344" spans="1:7" x14ac:dyDescent="0.2">
      <c r="A344" s="455"/>
      <c r="B344" s="454" t="s">
        <v>612</v>
      </c>
      <c r="C344" s="465">
        <f>'B08'!C29</f>
        <v>0</v>
      </c>
      <c r="D344" s="447"/>
      <c r="E344" s="855"/>
      <c r="F344" s="855"/>
      <c r="G344" s="855"/>
    </row>
    <row r="345" spans="1:7" x14ac:dyDescent="0.2">
      <c r="A345" s="455"/>
      <c r="B345" s="454" t="s">
        <v>363</v>
      </c>
      <c r="C345" s="465">
        <f>'B08'!C30</f>
        <v>0</v>
      </c>
      <c r="D345" s="447"/>
      <c r="E345" s="855"/>
      <c r="F345" s="855"/>
      <c r="G345" s="855"/>
    </row>
    <row r="346" spans="1:7" x14ac:dyDescent="0.2">
      <c r="A346" s="455"/>
      <c r="B346" s="454" t="s">
        <v>454</v>
      </c>
      <c r="C346" s="465">
        <f>'B08'!C31</f>
        <v>0</v>
      </c>
      <c r="D346" s="447"/>
      <c r="E346" s="855"/>
      <c r="F346" s="855"/>
      <c r="G346" s="855"/>
    </row>
    <row r="347" spans="1:7" ht="13.5" x14ac:dyDescent="0.2">
      <c r="A347" s="443"/>
      <c r="B347" s="453" t="s">
        <v>613</v>
      </c>
      <c r="C347" s="465"/>
      <c r="D347" s="447"/>
      <c r="E347" s="855"/>
      <c r="F347" s="855"/>
      <c r="G347" s="855"/>
    </row>
    <row r="348" spans="1:7" x14ac:dyDescent="0.2">
      <c r="A348" s="455"/>
      <c r="B348" s="454" t="s">
        <v>614</v>
      </c>
      <c r="C348" s="446">
        <f>'B08'!H7</f>
        <v>0</v>
      </c>
      <c r="D348" s="448"/>
      <c r="E348" s="855"/>
      <c r="F348" s="855"/>
      <c r="G348" s="855"/>
    </row>
    <row r="349" spans="1:7" x14ac:dyDescent="0.2">
      <c r="A349" s="455"/>
      <c r="B349" s="449" t="s">
        <v>369</v>
      </c>
      <c r="C349" s="446">
        <f>'B08'!I7</f>
        <v>0</v>
      </c>
      <c r="D349" s="447"/>
      <c r="E349" s="855"/>
      <c r="F349" s="855"/>
      <c r="G349" s="855"/>
    </row>
    <row r="350" spans="1:7" x14ac:dyDescent="0.2">
      <c r="A350" s="455"/>
      <c r="B350" s="449" t="s">
        <v>434</v>
      </c>
      <c r="C350" s="446">
        <f>'B08'!J7</f>
        <v>0</v>
      </c>
      <c r="D350" s="447"/>
      <c r="E350" s="855"/>
      <c r="F350" s="855"/>
      <c r="G350" s="855"/>
    </row>
    <row r="351" spans="1:7" x14ac:dyDescent="0.2">
      <c r="A351" s="455"/>
      <c r="B351" s="449" t="s">
        <v>65</v>
      </c>
      <c r="C351" s="446">
        <f>'B08'!Z7</f>
        <v>0</v>
      </c>
      <c r="D351" s="447"/>
      <c r="E351" s="855"/>
      <c r="F351" s="855"/>
      <c r="G351" s="855"/>
    </row>
    <row r="352" spans="1:7" x14ac:dyDescent="0.2">
      <c r="A352" s="443"/>
      <c r="B352" s="449" t="s">
        <v>66</v>
      </c>
      <c r="C352" s="446">
        <f>'B08'!AC7</f>
        <v>0</v>
      </c>
      <c r="D352" s="447"/>
      <c r="E352" s="855"/>
      <c r="F352" s="855"/>
      <c r="G352" s="855"/>
    </row>
    <row r="353" spans="1:7" x14ac:dyDescent="0.2">
      <c r="A353" s="443"/>
      <c r="B353" s="449" t="s">
        <v>968</v>
      </c>
      <c r="C353" s="446">
        <f>'B08'!AD7</f>
        <v>0</v>
      </c>
      <c r="D353" s="447"/>
      <c r="E353" s="855"/>
      <c r="F353" s="855"/>
      <c r="G353" s="855"/>
    </row>
    <row r="354" spans="1:7" x14ac:dyDescent="0.2">
      <c r="A354" s="442" t="s">
        <v>366</v>
      </c>
      <c r="B354" s="792" t="s">
        <v>865</v>
      </c>
      <c r="C354" s="527"/>
      <c r="D354" s="523"/>
      <c r="E354" s="855"/>
      <c r="F354" s="855"/>
      <c r="G354" s="855"/>
    </row>
    <row r="355" spans="1:7" x14ac:dyDescent="0.2">
      <c r="A355" s="442">
        <v>1</v>
      </c>
      <c r="B355" s="792" t="s">
        <v>663</v>
      </c>
      <c r="C355" s="527"/>
      <c r="D355" s="791" t="s">
        <v>261</v>
      </c>
      <c r="E355" s="855"/>
      <c r="F355" s="855"/>
      <c r="G355" s="855"/>
    </row>
    <row r="356" spans="1:7" x14ac:dyDescent="0.2">
      <c r="A356" s="478"/>
      <c r="B356" s="451" t="s">
        <v>803</v>
      </c>
      <c r="C356" s="785">
        <f>'B09'!C7</f>
        <v>0</v>
      </c>
      <c r="D356" s="523"/>
      <c r="E356" s="855"/>
      <c r="F356" s="855"/>
      <c r="G356" s="855"/>
    </row>
    <row r="357" spans="1:7" ht="13.5" x14ac:dyDescent="0.25">
      <c r="A357" s="478"/>
      <c r="B357" s="525" t="s">
        <v>173</v>
      </c>
      <c r="C357" s="527"/>
      <c r="D357" s="523"/>
      <c r="E357" s="855"/>
      <c r="F357" s="855"/>
      <c r="G357" s="855"/>
    </row>
    <row r="358" spans="1:7" x14ac:dyDescent="0.2">
      <c r="A358" s="478"/>
      <c r="B358" s="524" t="s">
        <v>71</v>
      </c>
      <c r="C358" s="785">
        <f>'B09'!D7</f>
        <v>0</v>
      </c>
      <c r="D358" s="523"/>
      <c r="E358" s="855"/>
      <c r="F358" s="855"/>
      <c r="G358" s="855"/>
    </row>
    <row r="359" spans="1:7" x14ac:dyDescent="0.2">
      <c r="A359" s="478"/>
      <c r="B359" s="524" t="s">
        <v>149</v>
      </c>
      <c r="C359" s="785">
        <f>'B09'!E7</f>
        <v>0</v>
      </c>
      <c r="D359" s="523"/>
      <c r="E359" s="855"/>
      <c r="F359" s="855"/>
      <c r="G359" s="855"/>
    </row>
    <row r="360" spans="1:7" x14ac:dyDescent="0.2">
      <c r="A360" s="478"/>
      <c r="B360" s="524" t="s">
        <v>559</v>
      </c>
      <c r="C360" s="785">
        <f>'B09'!F7</f>
        <v>0</v>
      </c>
      <c r="D360" s="523"/>
      <c r="E360" s="855"/>
      <c r="F360" s="855"/>
      <c r="G360" s="855"/>
    </row>
    <row r="361" spans="1:7" x14ac:dyDescent="0.2">
      <c r="A361" s="478"/>
      <c r="B361" s="524" t="s">
        <v>237</v>
      </c>
      <c r="C361" s="785">
        <f>'B09'!G7</f>
        <v>0</v>
      </c>
      <c r="D361" s="523"/>
      <c r="E361" s="855"/>
      <c r="F361" s="855"/>
      <c r="G361" s="855"/>
    </row>
    <row r="362" spans="1:7" ht="13.5" x14ac:dyDescent="0.25">
      <c r="A362" s="478"/>
      <c r="B362" s="525" t="s">
        <v>174</v>
      </c>
      <c r="C362" s="527"/>
      <c r="D362" s="523"/>
      <c r="E362" s="855"/>
      <c r="F362" s="855"/>
      <c r="G362" s="855"/>
    </row>
    <row r="363" spans="1:7" ht="25.5" x14ac:dyDescent="0.2">
      <c r="A363" s="478"/>
      <c r="B363" s="524" t="s">
        <v>245</v>
      </c>
      <c r="C363" s="785">
        <f>'B09'!H7</f>
        <v>0</v>
      </c>
      <c r="D363" s="523"/>
      <c r="E363" s="855"/>
      <c r="F363" s="855"/>
      <c r="G363" s="855"/>
    </row>
    <row r="364" spans="1:7" x14ac:dyDescent="0.2">
      <c r="A364" s="478"/>
      <c r="B364" s="524" t="s">
        <v>104</v>
      </c>
      <c r="C364" s="785">
        <f>'B09'!I7</f>
        <v>0</v>
      </c>
      <c r="D364" s="523"/>
      <c r="E364" s="855"/>
      <c r="F364" s="855"/>
      <c r="G364" s="855"/>
    </row>
    <row r="365" spans="1:7" x14ac:dyDescent="0.2">
      <c r="A365" s="478"/>
      <c r="B365" s="524" t="s">
        <v>396</v>
      </c>
      <c r="C365" s="785">
        <f>'B09'!J7</f>
        <v>0</v>
      </c>
      <c r="D365" s="523"/>
      <c r="E365" s="855"/>
      <c r="F365" s="855"/>
      <c r="G365" s="855"/>
    </row>
    <row r="366" spans="1:7" x14ac:dyDescent="0.2">
      <c r="A366" s="478"/>
      <c r="B366" s="524" t="s">
        <v>82</v>
      </c>
      <c r="C366" s="785">
        <f>'B09'!K7</f>
        <v>0</v>
      </c>
      <c r="D366" s="523"/>
      <c r="E366" s="855"/>
      <c r="F366" s="855"/>
      <c r="G366" s="855"/>
    </row>
    <row r="367" spans="1:7" x14ac:dyDescent="0.2">
      <c r="A367" s="478"/>
      <c r="B367" s="524" t="s">
        <v>804</v>
      </c>
      <c r="C367" s="785">
        <f>'B09'!L7</f>
        <v>0</v>
      </c>
      <c r="D367" s="523"/>
      <c r="E367" s="855"/>
      <c r="F367" s="855"/>
      <c r="G367" s="855"/>
    </row>
    <row r="368" spans="1:7" x14ac:dyDescent="0.2">
      <c r="A368" s="478"/>
      <c r="B368" s="524" t="s">
        <v>41</v>
      </c>
      <c r="C368" s="785">
        <f>'B09'!M7</f>
        <v>0</v>
      </c>
      <c r="D368" s="523"/>
      <c r="E368" s="855"/>
      <c r="F368" s="855"/>
      <c r="G368" s="855"/>
    </row>
    <row r="369" spans="1:7" x14ac:dyDescent="0.2">
      <c r="A369" s="478"/>
      <c r="B369" s="524" t="s">
        <v>12</v>
      </c>
      <c r="C369" s="785">
        <f>'B09'!N7</f>
        <v>0</v>
      </c>
      <c r="D369" s="523"/>
      <c r="E369" s="855"/>
      <c r="F369" s="855"/>
      <c r="G369" s="855"/>
    </row>
    <row r="370" spans="1:7" ht="13.5" x14ac:dyDescent="0.25">
      <c r="A370" s="478"/>
      <c r="B370" s="525" t="s">
        <v>180</v>
      </c>
      <c r="C370" s="527"/>
      <c r="D370" s="523"/>
      <c r="E370" s="855"/>
      <c r="F370" s="855"/>
      <c r="G370" s="855"/>
    </row>
    <row r="371" spans="1:7" x14ac:dyDescent="0.2">
      <c r="A371" s="478"/>
      <c r="B371" s="820" t="s">
        <v>123</v>
      </c>
      <c r="C371" s="785">
        <f>'B09'!C8</f>
        <v>0</v>
      </c>
      <c r="D371" s="523"/>
      <c r="E371" s="855"/>
      <c r="F371" s="855"/>
      <c r="G371" s="855"/>
    </row>
    <row r="372" spans="1:7" x14ac:dyDescent="0.2">
      <c r="A372" s="478"/>
      <c r="B372" s="524" t="s">
        <v>149</v>
      </c>
      <c r="C372" s="785">
        <f>'B09'!C9+'B09'!C10</f>
        <v>0</v>
      </c>
      <c r="D372" s="523"/>
      <c r="E372" s="855"/>
      <c r="F372" s="855"/>
      <c r="G372" s="855"/>
    </row>
    <row r="373" spans="1:7" x14ac:dyDescent="0.2">
      <c r="A373" s="478"/>
      <c r="B373" s="524" t="s">
        <v>559</v>
      </c>
      <c r="C373" s="785">
        <f>'B09'!C11+'B09'!C12</f>
        <v>0</v>
      </c>
      <c r="D373" s="523"/>
      <c r="E373" s="855"/>
      <c r="F373" s="855"/>
      <c r="G373" s="855"/>
    </row>
    <row r="374" spans="1:7" x14ac:dyDescent="0.2">
      <c r="A374" s="478"/>
      <c r="B374" s="524" t="s">
        <v>251</v>
      </c>
      <c r="C374" s="785">
        <f>'B09'!C13+'B09'!C14</f>
        <v>0</v>
      </c>
      <c r="D374" s="523"/>
      <c r="E374" s="855"/>
      <c r="F374" s="855"/>
      <c r="G374" s="855"/>
    </row>
    <row r="375" spans="1:7" x14ac:dyDescent="0.2">
      <c r="A375" s="478"/>
      <c r="B375" s="524" t="s">
        <v>9</v>
      </c>
      <c r="C375" s="785">
        <f>'B09'!C15</f>
        <v>0</v>
      </c>
      <c r="D375" s="523"/>
      <c r="E375" s="855"/>
      <c r="F375" s="855"/>
      <c r="G375" s="855"/>
    </row>
    <row r="376" spans="1:7" x14ac:dyDescent="0.2">
      <c r="A376" s="478"/>
      <c r="B376" s="524" t="s">
        <v>248</v>
      </c>
      <c r="C376" s="785">
        <f>'B09'!C16</f>
        <v>0</v>
      </c>
      <c r="D376" s="523"/>
      <c r="E376" s="855"/>
      <c r="F376" s="855"/>
      <c r="G376" s="855"/>
    </row>
    <row r="377" spans="1:7" x14ac:dyDescent="0.2">
      <c r="A377" s="478"/>
      <c r="B377" s="524" t="s">
        <v>249</v>
      </c>
      <c r="C377" s="785">
        <f>'B09'!C17</f>
        <v>0</v>
      </c>
      <c r="D377" s="523"/>
      <c r="E377" s="855"/>
      <c r="F377" s="855"/>
      <c r="G377" s="855"/>
    </row>
    <row r="378" spans="1:7" ht="13.5" x14ac:dyDescent="0.25">
      <c r="A378" s="478"/>
      <c r="B378" s="525" t="s">
        <v>395</v>
      </c>
      <c r="C378" s="785">
        <f>'B09'!C18</f>
        <v>0</v>
      </c>
      <c r="D378" s="523"/>
      <c r="E378" s="855"/>
      <c r="F378" s="855"/>
      <c r="G378" s="855"/>
    </row>
    <row r="379" spans="1:7" x14ac:dyDescent="0.2">
      <c r="A379" s="478"/>
      <c r="B379" s="524" t="s">
        <v>378</v>
      </c>
      <c r="C379" s="785">
        <f>'B09'!C19</f>
        <v>0</v>
      </c>
      <c r="D379" s="523"/>
      <c r="E379" s="855"/>
      <c r="F379" s="855"/>
      <c r="G379" s="855"/>
    </row>
    <row r="380" spans="1:7" x14ac:dyDescent="0.2">
      <c r="A380" s="478"/>
      <c r="B380" s="524" t="s">
        <v>175</v>
      </c>
      <c r="C380" s="785">
        <f>'B09'!C20</f>
        <v>0</v>
      </c>
      <c r="D380" s="523"/>
      <c r="E380" s="855"/>
      <c r="F380" s="855"/>
      <c r="G380" s="855"/>
    </row>
    <row r="381" spans="1:7" x14ac:dyDescent="0.2">
      <c r="A381" s="478"/>
      <c r="B381" s="524" t="s">
        <v>176</v>
      </c>
      <c r="C381" s="785">
        <f>'B09'!C21</f>
        <v>0</v>
      </c>
      <c r="D381" s="523"/>
      <c r="E381" s="855"/>
      <c r="F381" s="855"/>
      <c r="G381" s="855"/>
    </row>
    <row r="382" spans="1:7" x14ac:dyDescent="0.2">
      <c r="A382" s="478"/>
      <c r="B382" s="524" t="s">
        <v>177</v>
      </c>
      <c r="C382" s="785">
        <f>'B09'!C22</f>
        <v>0</v>
      </c>
      <c r="D382" s="523"/>
      <c r="E382" s="855"/>
      <c r="F382" s="855"/>
      <c r="G382" s="855"/>
    </row>
    <row r="383" spans="1:7" x14ac:dyDescent="0.2">
      <c r="A383" s="478"/>
      <c r="B383" s="524" t="s">
        <v>822</v>
      </c>
      <c r="C383" s="785">
        <f>'B09'!C23</f>
        <v>0</v>
      </c>
      <c r="D383" s="523"/>
      <c r="E383" s="855"/>
      <c r="F383" s="855"/>
      <c r="G383" s="855"/>
    </row>
    <row r="384" spans="1:7" x14ac:dyDescent="0.2">
      <c r="A384" s="478"/>
      <c r="B384" s="524" t="s">
        <v>17</v>
      </c>
      <c r="C384" s="785">
        <f>'B09'!C24</f>
        <v>0</v>
      </c>
      <c r="D384" s="523"/>
      <c r="E384" s="855"/>
      <c r="F384" s="855"/>
      <c r="G384" s="855"/>
    </row>
    <row r="385" spans="1:7" x14ac:dyDescent="0.2">
      <c r="A385" s="478"/>
      <c r="B385" s="524" t="s">
        <v>18</v>
      </c>
      <c r="C385" s="785">
        <f>'B09'!C25</f>
        <v>0</v>
      </c>
      <c r="D385" s="523"/>
      <c r="E385" s="855"/>
      <c r="F385" s="855"/>
      <c r="G385" s="855"/>
    </row>
    <row r="386" spans="1:7" ht="13.5" x14ac:dyDescent="0.25">
      <c r="A386" s="478"/>
      <c r="B386" s="525" t="s">
        <v>181</v>
      </c>
      <c r="C386" s="785">
        <f>'B09'!C26</f>
        <v>0</v>
      </c>
      <c r="D386" s="523"/>
      <c r="E386" s="855"/>
      <c r="F386" s="855"/>
      <c r="G386" s="855"/>
    </row>
    <row r="387" spans="1:7" x14ac:dyDescent="0.2">
      <c r="A387" s="442">
        <v>2</v>
      </c>
      <c r="B387" s="792" t="s">
        <v>658</v>
      </c>
      <c r="C387" s="527"/>
      <c r="D387" s="791" t="s">
        <v>144</v>
      </c>
      <c r="E387" s="855"/>
      <c r="F387" s="855"/>
      <c r="G387" s="855"/>
    </row>
    <row r="388" spans="1:7" x14ac:dyDescent="0.2">
      <c r="A388" s="478"/>
      <c r="B388" s="451" t="s">
        <v>107</v>
      </c>
      <c r="C388" s="785">
        <f>'B10'!C7</f>
        <v>0</v>
      </c>
      <c r="D388" s="523"/>
      <c r="E388" s="855"/>
      <c r="F388" s="855"/>
      <c r="G388" s="855"/>
    </row>
    <row r="389" spans="1:7" ht="13.5" x14ac:dyDescent="0.25">
      <c r="A389" s="478"/>
      <c r="B389" s="525" t="s">
        <v>173</v>
      </c>
      <c r="C389" s="527"/>
      <c r="D389" s="523"/>
      <c r="E389" s="855"/>
      <c r="F389" s="855"/>
      <c r="G389" s="855"/>
    </row>
    <row r="390" spans="1:7" x14ac:dyDescent="0.2">
      <c r="A390" s="478"/>
      <c r="B390" s="524" t="s">
        <v>71</v>
      </c>
      <c r="C390" s="785">
        <f>'B10'!D7</f>
        <v>0</v>
      </c>
      <c r="D390" s="523"/>
      <c r="E390" s="855"/>
      <c r="F390" s="855"/>
      <c r="G390" s="855"/>
    </row>
    <row r="391" spans="1:7" x14ac:dyDescent="0.2">
      <c r="A391" s="478"/>
      <c r="B391" s="524" t="s">
        <v>149</v>
      </c>
      <c r="C391" s="785">
        <f>'B10'!E7</f>
        <v>0</v>
      </c>
      <c r="D391" s="523"/>
      <c r="E391" s="855"/>
      <c r="F391" s="855"/>
      <c r="G391" s="855"/>
    </row>
    <row r="392" spans="1:7" x14ac:dyDescent="0.2">
      <c r="A392" s="478"/>
      <c r="B392" s="524" t="s">
        <v>559</v>
      </c>
      <c r="C392" s="785">
        <f>'B10'!F7</f>
        <v>0</v>
      </c>
      <c r="D392" s="523"/>
      <c r="E392" s="855"/>
      <c r="F392" s="855"/>
      <c r="G392" s="855"/>
    </row>
    <row r="393" spans="1:7" x14ac:dyDescent="0.2">
      <c r="A393" s="478"/>
      <c r="B393" s="524" t="s">
        <v>237</v>
      </c>
      <c r="C393" s="785">
        <f>'B10'!G7</f>
        <v>0</v>
      </c>
      <c r="D393" s="523"/>
      <c r="E393" s="855"/>
      <c r="F393" s="855"/>
      <c r="G393" s="855"/>
    </row>
    <row r="394" spans="1:7" x14ac:dyDescent="0.2">
      <c r="A394" s="478"/>
      <c r="B394" s="524" t="s">
        <v>10</v>
      </c>
      <c r="C394" s="785">
        <f>'B10'!H7+'B10'!I7</f>
        <v>0</v>
      </c>
      <c r="D394" s="523"/>
      <c r="E394" s="855"/>
      <c r="F394" s="855"/>
      <c r="G394" s="855"/>
    </row>
    <row r="395" spans="1:7" ht="13.5" x14ac:dyDescent="0.25">
      <c r="A395" s="478"/>
      <c r="B395" s="525" t="s">
        <v>174</v>
      </c>
      <c r="C395" s="785"/>
      <c r="D395" s="523"/>
      <c r="E395" s="855"/>
      <c r="F395" s="855"/>
      <c r="G395" s="855"/>
    </row>
    <row r="396" spans="1:7" x14ac:dyDescent="0.2">
      <c r="A396" s="478"/>
      <c r="B396" s="524" t="s">
        <v>16</v>
      </c>
      <c r="C396" s="785">
        <f>'B10'!J7</f>
        <v>0</v>
      </c>
      <c r="D396" s="523"/>
      <c r="E396" s="855"/>
      <c r="F396" s="855"/>
      <c r="G396" s="855"/>
    </row>
    <row r="397" spans="1:7" ht="25.5" x14ac:dyDescent="0.2">
      <c r="A397" s="478"/>
      <c r="B397" s="524" t="s">
        <v>245</v>
      </c>
      <c r="C397" s="785">
        <f>'B10'!K7</f>
        <v>0</v>
      </c>
      <c r="D397" s="523"/>
      <c r="E397" s="855"/>
      <c r="F397" s="855"/>
      <c r="G397" s="855"/>
    </row>
    <row r="398" spans="1:7" x14ac:dyDescent="0.2">
      <c r="A398" s="478"/>
      <c r="B398" s="524" t="s">
        <v>541</v>
      </c>
      <c r="C398" s="785">
        <f>'B10'!L7</f>
        <v>0</v>
      </c>
      <c r="D398" s="523"/>
      <c r="E398" s="855"/>
      <c r="F398" s="855"/>
      <c r="G398" s="855"/>
    </row>
    <row r="399" spans="1:7" x14ac:dyDescent="0.2">
      <c r="A399" s="478"/>
      <c r="B399" s="524" t="s">
        <v>393</v>
      </c>
      <c r="C399" s="785">
        <f>'B10'!M7</f>
        <v>0</v>
      </c>
      <c r="D399" s="523"/>
      <c r="E399" s="855"/>
      <c r="F399" s="855"/>
      <c r="G399" s="855"/>
    </row>
    <row r="400" spans="1:7" x14ac:dyDescent="0.2">
      <c r="A400" s="478"/>
      <c r="B400" s="524" t="s">
        <v>660</v>
      </c>
      <c r="C400" s="785">
        <f>'B10'!N7</f>
        <v>0</v>
      </c>
      <c r="D400" s="523"/>
      <c r="E400" s="855"/>
      <c r="F400" s="855"/>
      <c r="G400" s="855"/>
    </row>
    <row r="401" spans="1:7" x14ac:dyDescent="0.2">
      <c r="A401" s="478"/>
      <c r="B401" s="524" t="s">
        <v>74</v>
      </c>
      <c r="C401" s="785">
        <f>'B10'!O7</f>
        <v>0</v>
      </c>
      <c r="D401" s="523"/>
      <c r="E401" s="855"/>
      <c r="F401" s="855"/>
      <c r="G401" s="855"/>
    </row>
    <row r="402" spans="1:7" x14ac:dyDescent="0.2">
      <c r="A402" s="478"/>
      <c r="B402" s="524" t="s">
        <v>661</v>
      </c>
      <c r="C402" s="785">
        <f>'B10'!P7</f>
        <v>0</v>
      </c>
      <c r="D402" s="523"/>
      <c r="E402" s="855"/>
      <c r="F402" s="855"/>
      <c r="G402" s="855"/>
    </row>
    <row r="403" spans="1:7" x14ac:dyDescent="0.2">
      <c r="A403" s="478"/>
      <c r="B403" s="524" t="s">
        <v>441</v>
      </c>
      <c r="C403" s="785">
        <f>'B10'!Q7</f>
        <v>0</v>
      </c>
      <c r="D403" s="523"/>
      <c r="E403" s="855"/>
      <c r="F403" s="855"/>
      <c r="G403" s="855"/>
    </row>
    <row r="404" spans="1:7" x14ac:dyDescent="0.2">
      <c r="A404" s="478"/>
      <c r="B404" s="524" t="s">
        <v>576</v>
      </c>
      <c r="C404" s="785">
        <f>'B10'!R7</f>
        <v>0</v>
      </c>
      <c r="D404" s="523"/>
      <c r="E404" s="855"/>
      <c r="F404" s="855"/>
      <c r="G404" s="855"/>
    </row>
    <row r="405" spans="1:7" x14ac:dyDescent="0.2">
      <c r="A405" s="478"/>
      <c r="B405" s="524" t="s">
        <v>12</v>
      </c>
      <c r="C405" s="785">
        <f>'B10'!S7</f>
        <v>0</v>
      </c>
      <c r="D405" s="523"/>
      <c r="E405" s="855"/>
      <c r="F405" s="855"/>
      <c r="G405" s="855"/>
    </row>
    <row r="406" spans="1:7" ht="13.5" x14ac:dyDescent="0.25">
      <c r="A406" s="478"/>
      <c r="B406" s="525" t="s">
        <v>341</v>
      </c>
      <c r="C406" s="527"/>
      <c r="D406" s="523"/>
      <c r="E406" s="855"/>
      <c r="F406" s="855"/>
      <c r="G406" s="855"/>
    </row>
    <row r="407" spans="1:7" x14ac:dyDescent="0.2">
      <c r="A407" s="478"/>
      <c r="B407" s="524" t="s">
        <v>120</v>
      </c>
      <c r="C407" s="785">
        <f>'B10'!C8</f>
        <v>0</v>
      </c>
      <c r="D407" s="523"/>
      <c r="E407" s="855"/>
      <c r="F407" s="855"/>
      <c r="G407" s="855"/>
    </row>
    <row r="408" spans="1:7" x14ac:dyDescent="0.2">
      <c r="A408" s="478"/>
      <c r="B408" s="524" t="s">
        <v>21</v>
      </c>
      <c r="C408" s="785">
        <f>'B10'!C9</f>
        <v>0</v>
      </c>
      <c r="D408" s="523"/>
      <c r="E408" s="855"/>
      <c r="F408" s="855"/>
      <c r="G408" s="855"/>
    </row>
    <row r="409" spans="1:7" x14ac:dyDescent="0.2">
      <c r="A409" s="478"/>
      <c r="B409" s="524" t="s">
        <v>557</v>
      </c>
      <c r="C409" s="785">
        <f>'B10'!C10</f>
        <v>0</v>
      </c>
      <c r="D409" s="523"/>
      <c r="E409" s="855"/>
      <c r="F409" s="855"/>
      <c r="G409" s="855"/>
    </row>
    <row r="410" spans="1:7" x14ac:dyDescent="0.2">
      <c r="A410" s="478"/>
      <c r="B410" s="524" t="s">
        <v>22</v>
      </c>
      <c r="C410" s="785">
        <f>'B10'!C11</f>
        <v>0</v>
      </c>
      <c r="D410" s="523"/>
      <c r="E410" s="855"/>
      <c r="F410" s="855"/>
      <c r="G410" s="855"/>
    </row>
    <row r="411" spans="1:7" ht="13.5" x14ac:dyDescent="0.25">
      <c r="A411" s="478"/>
      <c r="B411" s="525" t="s">
        <v>24</v>
      </c>
      <c r="C411" s="785">
        <f>'B10'!C12</f>
        <v>0</v>
      </c>
      <c r="D411" s="523"/>
      <c r="E411" s="855"/>
      <c r="F411" s="855"/>
      <c r="G411" s="855"/>
    </row>
    <row r="412" spans="1:7" x14ac:dyDescent="0.2">
      <c r="A412" s="478"/>
      <c r="B412" s="524" t="s">
        <v>78</v>
      </c>
      <c r="C412" s="785">
        <f>'B10'!C13</f>
        <v>0</v>
      </c>
      <c r="D412" s="523"/>
      <c r="E412" s="855"/>
      <c r="F412" s="855"/>
      <c r="G412" s="855"/>
    </row>
    <row r="413" spans="1:7" x14ac:dyDescent="0.2">
      <c r="A413" s="478"/>
      <c r="B413" s="524" t="s">
        <v>141</v>
      </c>
      <c r="C413" s="785">
        <f>'B10'!C14</f>
        <v>0</v>
      </c>
      <c r="D413" s="523"/>
      <c r="E413" s="855"/>
      <c r="F413" s="855"/>
      <c r="G413" s="855"/>
    </row>
    <row r="414" spans="1:7" x14ac:dyDescent="0.2">
      <c r="A414" s="478"/>
      <c r="B414" s="524" t="s">
        <v>558</v>
      </c>
      <c r="C414" s="785">
        <f>'B10'!C15</f>
        <v>0</v>
      </c>
      <c r="D414" s="523"/>
      <c r="E414" s="855"/>
      <c r="F414" s="855"/>
      <c r="G414" s="855"/>
    </row>
    <row r="415" spans="1:7" x14ac:dyDescent="0.2">
      <c r="A415" s="478"/>
      <c r="B415" s="524" t="s">
        <v>563</v>
      </c>
      <c r="C415" s="785">
        <f>'B10'!C16</f>
        <v>0</v>
      </c>
      <c r="D415" s="523"/>
      <c r="E415" s="855"/>
      <c r="F415" s="855"/>
      <c r="G415" s="855"/>
    </row>
    <row r="416" spans="1:7" x14ac:dyDescent="0.2">
      <c r="A416" s="478"/>
      <c r="B416" s="524" t="s">
        <v>353</v>
      </c>
      <c r="C416" s="785">
        <f>'B10'!C17</f>
        <v>0</v>
      </c>
      <c r="D416" s="523"/>
      <c r="E416" s="855"/>
      <c r="F416" s="855"/>
      <c r="G416" s="855"/>
    </row>
    <row r="417" spans="1:7" x14ac:dyDescent="0.2">
      <c r="A417" s="478"/>
      <c r="B417" s="524" t="s">
        <v>92</v>
      </c>
      <c r="C417" s="785">
        <f>'B10'!C18</f>
        <v>0</v>
      </c>
      <c r="D417" s="523"/>
      <c r="E417" s="855"/>
      <c r="F417" s="855"/>
      <c r="G417" s="855"/>
    </row>
    <row r="418" spans="1:7" ht="13.5" x14ac:dyDescent="0.25">
      <c r="A418" s="478"/>
      <c r="B418" s="525" t="s">
        <v>29</v>
      </c>
      <c r="C418" s="785">
        <f>'B10'!C19</f>
        <v>0</v>
      </c>
      <c r="D418" s="523"/>
      <c r="E418" s="855"/>
      <c r="F418" s="855"/>
      <c r="G418" s="855"/>
    </row>
    <row r="419" spans="1:7" x14ac:dyDescent="0.2">
      <c r="A419" s="478"/>
      <c r="B419" s="524" t="s">
        <v>30</v>
      </c>
      <c r="C419" s="785">
        <f>'B10'!C20</f>
        <v>0</v>
      </c>
      <c r="D419" s="523"/>
      <c r="E419" s="855"/>
      <c r="F419" s="855"/>
      <c r="G419" s="855"/>
    </row>
    <row r="420" spans="1:7" x14ac:dyDescent="0.2">
      <c r="A420" s="478"/>
      <c r="B420" s="524" t="s">
        <v>79</v>
      </c>
      <c r="C420" s="785">
        <f>'B10'!C21</f>
        <v>0</v>
      </c>
      <c r="D420" s="523"/>
      <c r="E420" s="855"/>
      <c r="F420" s="855"/>
      <c r="G420" s="855"/>
    </row>
    <row r="421" spans="1:7" x14ac:dyDescent="0.2">
      <c r="A421" s="478"/>
      <c r="B421" s="524" t="s">
        <v>31</v>
      </c>
      <c r="C421" s="785">
        <f>'B10'!C22</f>
        <v>0</v>
      </c>
      <c r="D421" s="523"/>
      <c r="E421" s="855"/>
      <c r="F421" s="855"/>
      <c r="G421" s="855"/>
    </row>
    <row r="422" spans="1:7" x14ac:dyDescent="0.2">
      <c r="A422" s="478"/>
      <c r="B422" s="524" t="s">
        <v>32</v>
      </c>
      <c r="C422" s="785">
        <f>'B10'!C23</f>
        <v>0</v>
      </c>
      <c r="D422" s="523"/>
      <c r="E422" s="855"/>
      <c r="F422" s="855"/>
      <c r="G422" s="855"/>
    </row>
    <row r="423" spans="1:7" x14ac:dyDescent="0.2">
      <c r="A423" s="478"/>
      <c r="B423" s="524" t="s">
        <v>352</v>
      </c>
      <c r="C423" s="785">
        <f>'B10'!C24</f>
        <v>0</v>
      </c>
      <c r="D423" s="523"/>
      <c r="E423" s="855"/>
      <c r="F423" s="855"/>
      <c r="G423" s="855"/>
    </row>
    <row r="424" spans="1:7" x14ac:dyDescent="0.2">
      <c r="A424" s="478"/>
      <c r="B424" s="524" t="s">
        <v>33</v>
      </c>
      <c r="C424" s="785">
        <f>'B10'!C25</f>
        <v>0</v>
      </c>
      <c r="D424" s="523"/>
      <c r="E424" s="855"/>
      <c r="F424" s="855"/>
      <c r="G424" s="855"/>
    </row>
    <row r="425" spans="1:7" x14ac:dyDescent="0.2">
      <c r="A425" s="478"/>
      <c r="B425" s="524" t="s">
        <v>34</v>
      </c>
      <c r="C425" s="785">
        <f>'B10'!C26</f>
        <v>0</v>
      </c>
      <c r="D425" s="523"/>
      <c r="E425" s="855"/>
      <c r="F425" s="855"/>
      <c r="G425" s="855"/>
    </row>
    <row r="426" spans="1:7" ht="13.5" x14ac:dyDescent="0.25">
      <c r="A426" s="478"/>
      <c r="B426" s="525" t="s">
        <v>5</v>
      </c>
      <c r="C426" s="785">
        <f>'B10'!C27</f>
        <v>0</v>
      </c>
      <c r="D426" s="523"/>
      <c r="E426" s="855"/>
      <c r="F426" s="855"/>
      <c r="G426" s="855"/>
    </row>
    <row r="427" spans="1:7" x14ac:dyDescent="0.2">
      <c r="A427" s="478"/>
      <c r="B427" s="524" t="s">
        <v>378</v>
      </c>
      <c r="C427" s="785">
        <f>'B10'!C28</f>
        <v>0</v>
      </c>
      <c r="D427" s="523"/>
      <c r="E427" s="855"/>
      <c r="F427" s="855"/>
      <c r="G427" s="855"/>
    </row>
    <row r="428" spans="1:7" x14ac:dyDescent="0.2">
      <c r="A428" s="478"/>
      <c r="B428" s="524" t="s">
        <v>175</v>
      </c>
      <c r="C428" s="785">
        <f>'B10'!C29</f>
        <v>0</v>
      </c>
      <c r="D428" s="523"/>
      <c r="E428" s="855"/>
      <c r="F428" s="855"/>
      <c r="G428" s="855"/>
    </row>
    <row r="429" spans="1:7" x14ac:dyDescent="0.2">
      <c r="A429" s="478"/>
      <c r="B429" s="524" t="s">
        <v>176</v>
      </c>
      <c r="C429" s="785">
        <f>'B10'!C30</f>
        <v>0</v>
      </c>
      <c r="D429" s="523"/>
      <c r="E429" s="855"/>
      <c r="F429" s="855"/>
      <c r="G429" s="855"/>
    </row>
    <row r="430" spans="1:7" x14ac:dyDescent="0.2">
      <c r="A430" s="478"/>
      <c r="B430" s="524" t="s">
        <v>177</v>
      </c>
      <c r="C430" s="785">
        <f>'B10'!C31</f>
        <v>0</v>
      </c>
      <c r="D430" s="523"/>
      <c r="E430" s="855"/>
      <c r="F430" s="855"/>
      <c r="G430" s="855"/>
    </row>
    <row r="431" spans="1:7" x14ac:dyDescent="0.2">
      <c r="A431" s="478"/>
      <c r="B431" s="524" t="s">
        <v>397</v>
      </c>
      <c r="C431" s="785">
        <f>'B10'!C32</f>
        <v>0</v>
      </c>
      <c r="D431" s="523"/>
      <c r="E431" s="855"/>
      <c r="F431" s="855"/>
      <c r="G431" s="855"/>
    </row>
    <row r="432" spans="1:7" x14ac:dyDescent="0.2">
      <c r="A432" s="478"/>
      <c r="B432" s="524" t="s">
        <v>17</v>
      </c>
      <c r="C432" s="785">
        <f>'B10'!C33</f>
        <v>0</v>
      </c>
      <c r="D432" s="523"/>
      <c r="E432" s="855"/>
      <c r="F432" s="855"/>
      <c r="G432" s="855"/>
    </row>
    <row r="433" spans="1:7" x14ac:dyDescent="0.2">
      <c r="A433" s="478"/>
      <c r="B433" s="524" t="s">
        <v>18</v>
      </c>
      <c r="C433" s="785">
        <f>'B10'!C34</f>
        <v>0</v>
      </c>
      <c r="D433" s="523"/>
      <c r="E433" s="855"/>
      <c r="F433" s="855"/>
      <c r="G433" s="855"/>
    </row>
    <row r="434" spans="1:7" x14ac:dyDescent="0.2">
      <c r="A434" s="448" t="s">
        <v>664</v>
      </c>
      <c r="B434" s="449" t="s">
        <v>618</v>
      </c>
      <c r="C434" s="465"/>
      <c r="D434" s="447"/>
      <c r="E434" s="855"/>
      <c r="F434" s="855"/>
      <c r="G434" s="855"/>
    </row>
    <row r="435" spans="1:7" x14ac:dyDescent="0.2">
      <c r="A435" s="443">
        <v>1</v>
      </c>
      <c r="B435" s="445" t="s">
        <v>625</v>
      </c>
      <c r="C435" s="465"/>
      <c r="D435" s="791" t="s">
        <v>147</v>
      </c>
      <c r="E435" s="855"/>
      <c r="F435" s="855"/>
      <c r="G435" s="855"/>
    </row>
    <row r="436" spans="1:7" ht="13.5" x14ac:dyDescent="0.2">
      <c r="A436" s="459"/>
      <c r="B436" s="451" t="s">
        <v>626</v>
      </c>
      <c r="C436" s="787">
        <f>'B11'!C7</f>
        <v>0</v>
      </c>
      <c r="D436" s="448"/>
      <c r="E436" s="855"/>
      <c r="F436" s="855"/>
      <c r="G436" s="855"/>
    </row>
    <row r="437" spans="1:7" ht="13.5" x14ac:dyDescent="0.2">
      <c r="A437" s="457"/>
      <c r="B437" s="453" t="s">
        <v>108</v>
      </c>
      <c r="C437" s="465"/>
      <c r="D437" s="447"/>
      <c r="E437" s="855"/>
      <c r="F437" s="855"/>
      <c r="G437" s="855"/>
    </row>
    <row r="438" spans="1:7" ht="13.5" x14ac:dyDescent="0.2">
      <c r="A438" s="457"/>
      <c r="B438" s="454" t="s">
        <v>131</v>
      </c>
      <c r="C438" s="446">
        <f>'B11'!D7</f>
        <v>0</v>
      </c>
      <c r="D438" s="449"/>
      <c r="E438" s="855"/>
      <c r="F438" s="855"/>
      <c r="G438" s="855"/>
    </row>
    <row r="439" spans="1:7" ht="13.5" x14ac:dyDescent="0.2">
      <c r="A439" s="457"/>
      <c r="B439" s="454" t="s">
        <v>132</v>
      </c>
      <c r="C439" s="446">
        <f>'B11'!E7</f>
        <v>0</v>
      </c>
      <c r="D439" s="448"/>
      <c r="E439" s="855"/>
      <c r="F439" s="855"/>
      <c r="G439" s="855"/>
    </row>
    <row r="440" spans="1:7" ht="13.5" x14ac:dyDescent="0.2">
      <c r="A440" s="457"/>
      <c r="B440" s="454" t="s">
        <v>133</v>
      </c>
      <c r="C440" s="446">
        <f>'B11'!F7</f>
        <v>0</v>
      </c>
      <c r="D440" s="448"/>
      <c r="E440" s="855"/>
      <c r="F440" s="855"/>
      <c r="G440" s="855"/>
    </row>
    <row r="441" spans="1:7" ht="13.5" x14ac:dyDescent="0.2">
      <c r="A441" s="457"/>
      <c r="B441" s="454" t="s">
        <v>110</v>
      </c>
      <c r="C441" s="446">
        <f>'B11'!G7</f>
        <v>0</v>
      </c>
      <c r="D441" s="448"/>
      <c r="E441" s="855"/>
      <c r="F441" s="855"/>
      <c r="G441" s="855"/>
    </row>
    <row r="442" spans="1:7" ht="13.5" x14ac:dyDescent="0.2">
      <c r="A442" s="457"/>
      <c r="B442" s="454" t="s">
        <v>111</v>
      </c>
      <c r="C442" s="446">
        <f>'B11'!H7</f>
        <v>0</v>
      </c>
      <c r="D442" s="448"/>
      <c r="E442" s="855"/>
      <c r="F442" s="855"/>
      <c r="G442" s="855"/>
    </row>
    <row r="443" spans="1:7" ht="13.5" x14ac:dyDescent="0.2">
      <c r="A443" s="457"/>
      <c r="B443" s="454" t="s">
        <v>565</v>
      </c>
      <c r="C443" s="446">
        <f>'B11'!I7</f>
        <v>0</v>
      </c>
      <c r="D443" s="448"/>
      <c r="E443" s="855"/>
      <c r="F443" s="855"/>
      <c r="G443" s="855"/>
    </row>
    <row r="444" spans="1:7" ht="13.5" x14ac:dyDescent="0.2">
      <c r="A444" s="457"/>
      <c r="B444" s="454" t="s">
        <v>566</v>
      </c>
      <c r="C444" s="446">
        <f>'B11'!J7</f>
        <v>0</v>
      </c>
      <c r="D444" s="448"/>
      <c r="E444" s="855"/>
      <c r="F444" s="855"/>
      <c r="G444" s="855"/>
    </row>
    <row r="445" spans="1:7" ht="13.5" x14ac:dyDescent="0.2">
      <c r="A445" s="457"/>
      <c r="B445" s="454" t="s">
        <v>134</v>
      </c>
      <c r="C445" s="446">
        <f>'B11'!K7</f>
        <v>0</v>
      </c>
      <c r="D445" s="448"/>
      <c r="E445" s="855"/>
      <c r="F445" s="855"/>
      <c r="G445" s="855"/>
    </row>
    <row r="446" spans="1:7" ht="13.5" x14ac:dyDescent="0.2">
      <c r="A446" s="457"/>
      <c r="B446" s="454" t="s">
        <v>404</v>
      </c>
      <c r="C446" s="446">
        <f>'B11'!L7</f>
        <v>0</v>
      </c>
      <c r="D446" s="448"/>
      <c r="E446" s="855"/>
      <c r="F446" s="855"/>
      <c r="G446" s="855"/>
    </row>
    <row r="447" spans="1:7" ht="13.5" x14ac:dyDescent="0.2">
      <c r="A447" s="457"/>
      <c r="B447" s="453" t="s">
        <v>109</v>
      </c>
      <c r="C447" s="465"/>
      <c r="D447" s="447"/>
      <c r="E447" s="855"/>
      <c r="F447" s="855"/>
      <c r="G447" s="855"/>
    </row>
    <row r="448" spans="1:7" ht="13.5" x14ac:dyDescent="0.2">
      <c r="A448" s="457"/>
      <c r="B448" s="454" t="s">
        <v>64</v>
      </c>
      <c r="C448" s="446">
        <f>'B11'!M7</f>
        <v>0</v>
      </c>
      <c r="D448" s="449"/>
      <c r="E448" s="855"/>
      <c r="F448" s="855"/>
      <c r="G448" s="855"/>
    </row>
    <row r="449" spans="1:7" ht="13.5" x14ac:dyDescent="0.2">
      <c r="A449" s="457"/>
      <c r="B449" s="454" t="s">
        <v>112</v>
      </c>
      <c r="C449" s="446">
        <f>'B11'!N7</f>
        <v>0</v>
      </c>
      <c r="D449" s="447"/>
      <c r="E449" s="855"/>
      <c r="F449" s="855"/>
      <c r="G449" s="855"/>
    </row>
    <row r="450" spans="1:7" ht="13.5" x14ac:dyDescent="0.2">
      <c r="A450" s="457"/>
      <c r="B450" s="454" t="s">
        <v>620</v>
      </c>
      <c r="C450" s="446">
        <f>'B11'!O7</f>
        <v>0</v>
      </c>
      <c r="D450" s="447"/>
      <c r="E450" s="855"/>
      <c r="F450" s="855"/>
      <c r="G450" s="855"/>
    </row>
    <row r="451" spans="1:7" ht="13.5" x14ac:dyDescent="0.2">
      <c r="A451" s="457"/>
      <c r="B451" s="453" t="s">
        <v>135</v>
      </c>
      <c r="C451" s="465"/>
      <c r="D451" s="447"/>
      <c r="E451" s="855"/>
      <c r="F451" s="855"/>
      <c r="G451" s="855"/>
    </row>
    <row r="452" spans="1:7" ht="13.5" x14ac:dyDescent="0.2">
      <c r="A452" s="457"/>
      <c r="B452" s="454" t="s">
        <v>38</v>
      </c>
      <c r="C452" s="446">
        <f>'B11'!C8</f>
        <v>0</v>
      </c>
      <c r="D452" s="448"/>
      <c r="E452" s="855"/>
      <c r="F452" s="855"/>
      <c r="G452" s="855"/>
    </row>
    <row r="453" spans="1:7" ht="13.5" x14ac:dyDescent="0.2">
      <c r="A453" s="457"/>
      <c r="B453" s="454" t="s">
        <v>136</v>
      </c>
      <c r="C453" s="446">
        <f>'B11'!C9</f>
        <v>0</v>
      </c>
      <c r="D453" s="448"/>
      <c r="E453" s="855"/>
      <c r="F453" s="855"/>
      <c r="G453" s="855"/>
    </row>
    <row r="454" spans="1:7" ht="13.5" x14ac:dyDescent="0.2">
      <c r="A454" s="457"/>
      <c r="B454" s="454" t="s">
        <v>841</v>
      </c>
      <c r="C454" s="446">
        <f>'B11'!C10</f>
        <v>0</v>
      </c>
      <c r="D454" s="448"/>
      <c r="E454" s="855"/>
      <c r="F454" s="855"/>
      <c r="G454" s="855"/>
    </row>
    <row r="455" spans="1:7" ht="13.5" x14ac:dyDescent="0.2">
      <c r="A455" s="457"/>
      <c r="B455" s="454" t="s">
        <v>8</v>
      </c>
      <c r="C455" s="446">
        <f>'B11'!C11</f>
        <v>0</v>
      </c>
      <c r="D455" s="448"/>
      <c r="E455" s="855"/>
      <c r="F455" s="855"/>
      <c r="G455" s="855"/>
    </row>
    <row r="456" spans="1:7" ht="13.5" x14ac:dyDescent="0.2">
      <c r="A456" s="457"/>
      <c r="B456" s="454" t="s">
        <v>565</v>
      </c>
      <c r="C456" s="446">
        <f>'B11'!C12</f>
        <v>0</v>
      </c>
      <c r="D456" s="448"/>
      <c r="E456" s="855"/>
      <c r="F456" s="855"/>
      <c r="G456" s="855"/>
    </row>
    <row r="457" spans="1:7" ht="13.5" x14ac:dyDescent="0.2">
      <c r="A457" s="457"/>
      <c r="B457" s="454" t="s">
        <v>566</v>
      </c>
      <c r="C457" s="446">
        <f>'B11'!C13</f>
        <v>0</v>
      </c>
      <c r="D457" s="448"/>
      <c r="E457" s="855"/>
      <c r="F457" s="855"/>
      <c r="G457" s="855"/>
    </row>
    <row r="458" spans="1:7" ht="13.5" x14ac:dyDescent="0.2">
      <c r="A458" s="457"/>
      <c r="B458" s="454" t="s">
        <v>560</v>
      </c>
      <c r="C458" s="446">
        <f>'B11'!C14</f>
        <v>0</v>
      </c>
      <c r="D458" s="448"/>
      <c r="E458" s="855"/>
      <c r="F458" s="855"/>
      <c r="G458" s="855"/>
    </row>
    <row r="459" spans="1:7" ht="13.5" x14ac:dyDescent="0.2">
      <c r="A459" s="457"/>
      <c r="B459" s="454" t="s">
        <v>90</v>
      </c>
      <c r="C459" s="446">
        <f>'B11'!C15</f>
        <v>0</v>
      </c>
      <c r="D459" s="448"/>
      <c r="E459" s="855"/>
      <c r="F459" s="855"/>
      <c r="G459" s="855"/>
    </row>
    <row r="460" spans="1:7" ht="13.5" x14ac:dyDescent="0.2">
      <c r="A460" s="457"/>
      <c r="B460" s="454" t="s">
        <v>37</v>
      </c>
      <c r="C460" s="446">
        <f>'B11'!C16</f>
        <v>0</v>
      </c>
      <c r="D460" s="448"/>
      <c r="E460" s="855"/>
      <c r="F460" s="855"/>
      <c r="G460" s="855"/>
    </row>
    <row r="461" spans="1:7" ht="13.5" x14ac:dyDescent="0.2">
      <c r="A461" s="457"/>
      <c r="B461" s="454" t="s">
        <v>248</v>
      </c>
      <c r="C461" s="446">
        <f>'B11'!C17</f>
        <v>0</v>
      </c>
      <c r="D461" s="448"/>
      <c r="E461" s="855"/>
      <c r="F461" s="855"/>
      <c r="G461" s="855"/>
    </row>
    <row r="462" spans="1:7" ht="13.5" x14ac:dyDescent="0.2">
      <c r="A462" s="457"/>
      <c r="B462" s="454" t="s">
        <v>294</v>
      </c>
      <c r="C462" s="446">
        <f>'B11'!C18</f>
        <v>0</v>
      </c>
      <c r="D462" s="448"/>
      <c r="E462" s="855"/>
      <c r="F462" s="855"/>
      <c r="G462" s="855"/>
    </row>
    <row r="463" spans="1:7" ht="13.5" x14ac:dyDescent="0.2">
      <c r="A463" s="457"/>
      <c r="B463" s="453" t="s">
        <v>128</v>
      </c>
      <c r="C463" s="446">
        <f>'B11'!C26</f>
        <v>0</v>
      </c>
      <c r="D463" s="447"/>
      <c r="E463" s="855"/>
      <c r="F463" s="855"/>
      <c r="G463" s="855"/>
    </row>
    <row r="464" spans="1:7" ht="13.5" x14ac:dyDescent="0.2">
      <c r="A464" s="457"/>
      <c r="B464" s="453" t="s">
        <v>5</v>
      </c>
      <c r="C464" s="465">
        <f>'B11'!C19</f>
        <v>0</v>
      </c>
      <c r="D464" s="447"/>
      <c r="E464" s="855"/>
      <c r="F464" s="855"/>
      <c r="G464" s="855"/>
    </row>
    <row r="465" spans="1:7" ht="13.5" x14ac:dyDescent="0.2">
      <c r="A465" s="457"/>
      <c r="B465" s="454" t="s">
        <v>378</v>
      </c>
      <c r="C465" s="465">
        <f>'B11'!C20</f>
        <v>0</v>
      </c>
      <c r="D465" s="449"/>
      <c r="E465" s="855"/>
      <c r="F465" s="855"/>
      <c r="G465" s="855"/>
    </row>
    <row r="466" spans="1:7" ht="13.5" x14ac:dyDescent="0.2">
      <c r="A466" s="457"/>
      <c r="B466" s="454" t="s">
        <v>113</v>
      </c>
      <c r="C466" s="465">
        <f>'B11'!C21</f>
        <v>0</v>
      </c>
      <c r="D466" s="448"/>
      <c r="E466" s="855"/>
      <c r="F466" s="855"/>
      <c r="G466" s="855"/>
    </row>
    <row r="467" spans="1:7" ht="13.5" x14ac:dyDescent="0.2">
      <c r="A467" s="457"/>
      <c r="B467" s="454" t="s">
        <v>114</v>
      </c>
      <c r="C467" s="465">
        <f>'B11'!C22</f>
        <v>0</v>
      </c>
      <c r="D467" s="448"/>
      <c r="E467" s="855"/>
      <c r="F467" s="855"/>
      <c r="G467" s="855"/>
    </row>
    <row r="468" spans="1:7" ht="13.5" x14ac:dyDescent="0.2">
      <c r="A468" s="457"/>
      <c r="B468" s="458" t="s">
        <v>621</v>
      </c>
      <c r="C468" s="465">
        <f>'B11'!C23</f>
        <v>0</v>
      </c>
      <c r="D468" s="448"/>
      <c r="E468" s="855"/>
      <c r="F468" s="855"/>
      <c r="G468" s="855"/>
    </row>
    <row r="469" spans="1:7" ht="13.5" x14ac:dyDescent="0.2">
      <c r="A469" s="457"/>
      <c r="B469" s="458" t="s">
        <v>622</v>
      </c>
      <c r="C469" s="465">
        <f>'B11'!C24</f>
        <v>0</v>
      </c>
      <c r="D469" s="448"/>
      <c r="E469" s="855"/>
      <c r="F469" s="855"/>
      <c r="G469" s="855"/>
    </row>
    <row r="470" spans="1:7" ht="13.5" x14ac:dyDescent="0.2">
      <c r="A470" s="457"/>
      <c r="B470" s="458" t="s">
        <v>623</v>
      </c>
      <c r="C470" s="465">
        <f>'B11'!C25</f>
        <v>0</v>
      </c>
      <c r="D470" s="447"/>
      <c r="E470" s="855"/>
      <c r="F470" s="855"/>
      <c r="G470" s="855"/>
    </row>
    <row r="471" spans="1:7" ht="13.5" x14ac:dyDescent="0.2">
      <c r="A471" s="457"/>
      <c r="B471" s="453" t="s">
        <v>624</v>
      </c>
      <c r="C471" s="465"/>
      <c r="D471" s="447"/>
      <c r="E471" s="855"/>
      <c r="F471" s="855"/>
      <c r="G471" s="855"/>
    </row>
    <row r="472" spans="1:7" ht="13.5" x14ac:dyDescent="0.2">
      <c r="A472" s="457"/>
      <c r="B472" s="454" t="s">
        <v>443</v>
      </c>
      <c r="C472" s="446">
        <f>'B11'!V7</f>
        <v>0</v>
      </c>
      <c r="D472" s="449"/>
      <c r="E472" s="855"/>
      <c r="F472" s="855"/>
      <c r="G472" s="855"/>
    </row>
    <row r="473" spans="1:7" ht="13.5" x14ac:dyDescent="0.2">
      <c r="A473" s="457"/>
      <c r="B473" s="454" t="s">
        <v>119</v>
      </c>
      <c r="C473" s="446">
        <f>'B11'!W7</f>
        <v>0</v>
      </c>
      <c r="D473" s="447"/>
      <c r="E473" s="855"/>
      <c r="F473" s="855"/>
      <c r="G473" s="855"/>
    </row>
    <row r="474" spans="1:7" ht="13.5" x14ac:dyDescent="0.2">
      <c r="A474" s="457"/>
      <c r="B474" s="454" t="s">
        <v>12</v>
      </c>
      <c r="C474" s="446">
        <f>'B11'!X7</f>
        <v>0</v>
      </c>
      <c r="D474" s="447"/>
      <c r="E474" s="855"/>
      <c r="F474" s="855"/>
      <c r="G474" s="855"/>
    </row>
    <row r="475" spans="1:7" x14ac:dyDescent="0.2">
      <c r="A475" s="443">
        <v>2</v>
      </c>
      <c r="B475" s="445" t="s">
        <v>619</v>
      </c>
      <c r="C475" s="465"/>
      <c r="D475" s="791" t="s">
        <v>152</v>
      </c>
      <c r="E475" s="855"/>
      <c r="F475" s="855"/>
      <c r="G475" s="855"/>
    </row>
    <row r="476" spans="1:7" x14ac:dyDescent="0.2">
      <c r="A476" s="470"/>
      <c r="B476" s="451" t="s">
        <v>107</v>
      </c>
      <c r="C476" s="787">
        <f>'B12'!C7</f>
        <v>0</v>
      </c>
      <c r="D476" s="448"/>
      <c r="E476" s="855"/>
      <c r="F476" s="855"/>
      <c r="G476" s="855"/>
    </row>
    <row r="477" spans="1:7" ht="13.5" x14ac:dyDescent="0.2">
      <c r="A477" s="455"/>
      <c r="B477" s="453" t="s">
        <v>108</v>
      </c>
      <c r="C477" s="465"/>
      <c r="D477" s="447"/>
      <c r="E477" s="855"/>
      <c r="F477" s="855"/>
      <c r="G477" s="855"/>
    </row>
    <row r="478" spans="1:7" x14ac:dyDescent="0.2">
      <c r="A478" s="455"/>
      <c r="B478" s="454" t="s">
        <v>71</v>
      </c>
      <c r="C478" s="446">
        <f>'B12'!D7</f>
        <v>0</v>
      </c>
      <c r="D478" s="447"/>
      <c r="E478" s="855"/>
      <c r="F478" s="855"/>
      <c r="G478" s="855"/>
    </row>
    <row r="479" spans="1:7" x14ac:dyDescent="0.2">
      <c r="A479" s="455"/>
      <c r="B479" s="454" t="s">
        <v>110</v>
      </c>
      <c r="C479" s="446">
        <f>'B12'!E7</f>
        <v>0</v>
      </c>
      <c r="D479" s="449"/>
      <c r="E479" s="855"/>
      <c r="F479" s="855"/>
      <c r="G479" s="855"/>
    </row>
    <row r="480" spans="1:7" x14ac:dyDescent="0.2">
      <c r="A480" s="455"/>
      <c r="B480" s="454" t="s">
        <v>111</v>
      </c>
      <c r="C480" s="446">
        <f>'B12'!F7</f>
        <v>0</v>
      </c>
      <c r="D480" s="447"/>
      <c r="E480" s="855"/>
      <c r="F480" s="855"/>
      <c r="G480" s="855"/>
    </row>
    <row r="481" spans="1:7" x14ac:dyDescent="0.2">
      <c r="A481" s="455"/>
      <c r="B481" s="454" t="s">
        <v>565</v>
      </c>
      <c r="C481" s="446">
        <f>'B12'!G7</f>
        <v>0</v>
      </c>
      <c r="D481" s="447"/>
      <c r="E481" s="855"/>
      <c r="F481" s="855"/>
      <c r="G481" s="855"/>
    </row>
    <row r="482" spans="1:7" x14ac:dyDescent="0.2">
      <c r="A482" s="455"/>
      <c r="B482" s="454" t="s">
        <v>566</v>
      </c>
      <c r="C482" s="446">
        <f>'B12'!H7</f>
        <v>0</v>
      </c>
      <c r="D482" s="447"/>
      <c r="E482" s="855"/>
      <c r="F482" s="855"/>
      <c r="G482" s="855"/>
    </row>
    <row r="483" spans="1:7" x14ac:dyDescent="0.2">
      <c r="A483" s="455"/>
      <c r="B483" s="454" t="s">
        <v>89</v>
      </c>
      <c r="C483" s="446">
        <f>'B12'!I7</f>
        <v>0</v>
      </c>
      <c r="D483" s="447"/>
      <c r="E483" s="855"/>
      <c r="F483" s="855"/>
      <c r="G483" s="855"/>
    </row>
    <row r="484" spans="1:7" x14ac:dyDescent="0.2">
      <c r="A484" s="455"/>
      <c r="B484" s="472" t="s">
        <v>298</v>
      </c>
      <c r="C484" s="446">
        <f>'B12'!J7</f>
        <v>0</v>
      </c>
      <c r="D484" s="448"/>
      <c r="E484" s="855"/>
      <c r="F484" s="855"/>
      <c r="G484" s="855"/>
    </row>
    <row r="485" spans="1:7" ht="13.5" x14ac:dyDescent="0.2">
      <c r="A485" s="455"/>
      <c r="B485" s="453" t="s">
        <v>109</v>
      </c>
      <c r="C485" s="465"/>
      <c r="D485" s="447"/>
      <c r="E485" s="855"/>
      <c r="F485" s="855"/>
      <c r="G485" s="855"/>
    </row>
    <row r="486" spans="1:7" x14ac:dyDescent="0.2">
      <c r="A486" s="455"/>
      <c r="B486" s="454" t="s">
        <v>64</v>
      </c>
      <c r="C486" s="446">
        <f>'B12'!K7</f>
        <v>0</v>
      </c>
      <c r="D486" s="449"/>
      <c r="E486" s="855"/>
      <c r="F486" s="855"/>
      <c r="G486" s="855"/>
    </row>
    <row r="487" spans="1:7" x14ac:dyDescent="0.2">
      <c r="A487" s="455"/>
      <c r="B487" s="454" t="s">
        <v>112</v>
      </c>
      <c r="C487" s="446">
        <f>'B12'!L7</f>
        <v>0</v>
      </c>
      <c r="D487" s="447"/>
      <c r="E487" s="855"/>
      <c r="F487" s="855"/>
      <c r="G487" s="855"/>
    </row>
    <row r="488" spans="1:7" x14ac:dyDescent="0.2">
      <c r="A488" s="455"/>
      <c r="B488" s="454" t="s">
        <v>620</v>
      </c>
      <c r="C488" s="446">
        <f>'B12'!M7</f>
        <v>0</v>
      </c>
      <c r="D488" s="447"/>
      <c r="E488" s="855"/>
      <c r="F488" s="855"/>
      <c r="G488" s="855"/>
    </row>
    <row r="489" spans="1:7" ht="13.5" x14ac:dyDescent="0.2">
      <c r="A489" s="455"/>
      <c r="B489" s="453" t="s">
        <v>583</v>
      </c>
      <c r="C489" s="465"/>
      <c r="D489" s="447"/>
      <c r="E489" s="855"/>
      <c r="F489" s="855"/>
      <c r="G489" s="855"/>
    </row>
    <row r="490" spans="1:7" x14ac:dyDescent="0.2">
      <c r="A490" s="455"/>
      <c r="B490" s="454" t="s">
        <v>120</v>
      </c>
      <c r="C490" s="446">
        <f>'B12'!C8</f>
        <v>0</v>
      </c>
      <c r="D490" s="448"/>
      <c r="E490" s="855"/>
      <c r="F490" s="855"/>
      <c r="G490" s="855"/>
    </row>
    <row r="491" spans="1:7" x14ac:dyDescent="0.2">
      <c r="A491" s="455"/>
      <c r="B491" s="454" t="s">
        <v>21</v>
      </c>
      <c r="C491" s="446">
        <f>'B12'!C9</f>
        <v>0</v>
      </c>
      <c r="D491" s="447"/>
      <c r="E491" s="855"/>
      <c r="F491" s="855"/>
      <c r="G491" s="855"/>
    </row>
    <row r="492" spans="1:7" x14ac:dyDescent="0.2">
      <c r="A492" s="455"/>
      <c r="B492" s="454" t="s">
        <v>557</v>
      </c>
      <c r="C492" s="446">
        <f>'B12'!C10</f>
        <v>0</v>
      </c>
      <c r="D492" s="447"/>
      <c r="E492" s="855"/>
      <c r="F492" s="855"/>
      <c r="G492" s="855"/>
    </row>
    <row r="493" spans="1:7" x14ac:dyDescent="0.2">
      <c r="A493" s="455"/>
      <c r="B493" s="454" t="s">
        <v>22</v>
      </c>
      <c r="C493" s="446">
        <f>'B12'!C11</f>
        <v>0</v>
      </c>
      <c r="D493" s="447"/>
      <c r="E493" s="855"/>
      <c r="F493" s="855"/>
      <c r="G493" s="855"/>
    </row>
    <row r="494" spans="1:7" ht="13.5" x14ac:dyDescent="0.2">
      <c r="A494" s="455"/>
      <c r="B494" s="453" t="s">
        <v>121</v>
      </c>
      <c r="C494" s="465"/>
      <c r="D494" s="447"/>
      <c r="E494" s="855"/>
      <c r="F494" s="855"/>
      <c r="G494" s="855"/>
    </row>
    <row r="495" spans="1:7" x14ac:dyDescent="0.2">
      <c r="A495" s="455"/>
      <c r="B495" s="454" t="s">
        <v>122</v>
      </c>
      <c r="C495" s="446">
        <f>'B12'!C13</f>
        <v>0</v>
      </c>
      <c r="D495" s="448"/>
      <c r="E495" s="855"/>
      <c r="F495" s="855"/>
      <c r="G495" s="855"/>
    </row>
    <row r="496" spans="1:7" x14ac:dyDescent="0.2">
      <c r="A496" s="455"/>
      <c r="B496" s="454" t="s">
        <v>123</v>
      </c>
      <c r="C496" s="446">
        <f>'B12'!C14</f>
        <v>0</v>
      </c>
      <c r="D496" s="447"/>
      <c r="E496" s="855"/>
      <c r="F496" s="855"/>
      <c r="G496" s="855"/>
    </row>
    <row r="497" spans="1:7" x14ac:dyDescent="0.2">
      <c r="A497" s="455"/>
      <c r="B497" s="454" t="s">
        <v>124</v>
      </c>
      <c r="C497" s="446">
        <f>'B12'!C15</f>
        <v>0</v>
      </c>
      <c r="D497" s="447"/>
      <c r="E497" s="855"/>
      <c r="F497" s="855"/>
      <c r="G497" s="855"/>
    </row>
    <row r="498" spans="1:7" x14ac:dyDescent="0.2">
      <c r="A498" s="455"/>
      <c r="B498" s="454" t="s">
        <v>125</v>
      </c>
      <c r="C498" s="446">
        <f>'B12'!C16</f>
        <v>0</v>
      </c>
      <c r="D498" s="447"/>
      <c r="E498" s="855"/>
      <c r="F498" s="855"/>
      <c r="G498" s="855"/>
    </row>
    <row r="499" spans="1:7" x14ac:dyDescent="0.2">
      <c r="A499" s="455"/>
      <c r="B499" s="454" t="s">
        <v>126</v>
      </c>
      <c r="C499" s="446">
        <f>'B12'!C17</f>
        <v>0</v>
      </c>
      <c r="D499" s="447"/>
      <c r="E499" s="855"/>
      <c r="F499" s="855"/>
      <c r="G499" s="855"/>
    </row>
    <row r="500" spans="1:7" x14ac:dyDescent="0.2">
      <c r="A500" s="455"/>
      <c r="B500" s="454" t="s">
        <v>565</v>
      </c>
      <c r="C500" s="446">
        <f>'B12'!C18</f>
        <v>0</v>
      </c>
      <c r="D500" s="447"/>
      <c r="E500" s="855"/>
      <c r="F500" s="855"/>
      <c r="G500" s="855"/>
    </row>
    <row r="501" spans="1:7" x14ac:dyDescent="0.2">
      <c r="A501" s="455"/>
      <c r="B501" s="454" t="s">
        <v>566</v>
      </c>
      <c r="C501" s="446">
        <f>'B12'!C19</f>
        <v>0</v>
      </c>
      <c r="D501" s="447"/>
      <c r="E501" s="855"/>
      <c r="F501" s="855"/>
      <c r="G501" s="855"/>
    </row>
    <row r="502" spans="1:7" x14ac:dyDescent="0.2">
      <c r="A502" s="455"/>
      <c r="B502" s="454" t="s">
        <v>567</v>
      </c>
      <c r="C502" s="446">
        <f>'B12'!C20</f>
        <v>0</v>
      </c>
      <c r="D502" s="447"/>
      <c r="E502" s="855"/>
      <c r="F502" s="855"/>
      <c r="G502" s="855"/>
    </row>
    <row r="503" spans="1:7" x14ac:dyDescent="0.2">
      <c r="A503" s="455"/>
      <c r="B503" s="454" t="s">
        <v>127</v>
      </c>
      <c r="C503" s="446">
        <f>'B12'!C21</f>
        <v>0</v>
      </c>
      <c r="D503" s="447"/>
      <c r="E503" s="855"/>
      <c r="F503" s="855"/>
      <c r="G503" s="855"/>
    </row>
    <row r="504" spans="1:7" x14ac:dyDescent="0.2">
      <c r="A504" s="455"/>
      <c r="B504" s="454" t="s">
        <v>297</v>
      </c>
      <c r="C504" s="446">
        <f>'B12'!C22</f>
        <v>0</v>
      </c>
      <c r="D504" s="447"/>
      <c r="E504" s="855"/>
      <c r="F504" s="855"/>
      <c r="G504" s="855"/>
    </row>
    <row r="505" spans="1:7" x14ac:dyDescent="0.2">
      <c r="A505" s="455"/>
      <c r="B505" s="454" t="s">
        <v>151</v>
      </c>
      <c r="C505" s="446">
        <f>'B12'!C23</f>
        <v>0</v>
      </c>
      <c r="D505" s="447"/>
      <c r="E505" s="855"/>
      <c r="F505" s="855"/>
      <c r="G505" s="855"/>
    </row>
    <row r="506" spans="1:7" x14ac:dyDescent="0.2">
      <c r="A506" s="455"/>
      <c r="B506" s="454" t="s">
        <v>10</v>
      </c>
      <c r="C506" s="446">
        <f>'B12'!C24</f>
        <v>0</v>
      </c>
      <c r="D506" s="447"/>
      <c r="E506" s="855"/>
      <c r="F506" s="855"/>
      <c r="G506" s="855"/>
    </row>
    <row r="507" spans="1:7" ht="13.5" x14ac:dyDescent="0.2">
      <c r="A507" s="455"/>
      <c r="B507" s="453" t="s">
        <v>181</v>
      </c>
      <c r="C507" s="446">
        <f>'B12'!C32</f>
        <v>0</v>
      </c>
      <c r="D507" s="447"/>
      <c r="E507" s="855"/>
      <c r="F507" s="855"/>
      <c r="G507" s="855"/>
    </row>
    <row r="508" spans="1:7" ht="13.5" x14ac:dyDescent="0.2">
      <c r="A508" s="455"/>
      <c r="B508" s="453" t="s">
        <v>5</v>
      </c>
      <c r="C508" s="465">
        <f>'B12'!C25</f>
        <v>0</v>
      </c>
      <c r="D508" s="447"/>
      <c r="E508" s="855"/>
      <c r="F508" s="855"/>
      <c r="G508" s="855"/>
    </row>
    <row r="509" spans="1:7" x14ac:dyDescent="0.2">
      <c r="A509" s="455"/>
      <c r="B509" s="454" t="s">
        <v>378</v>
      </c>
      <c r="C509" s="465">
        <f>'B12'!C26</f>
        <v>0</v>
      </c>
      <c r="D509" s="449"/>
      <c r="E509" s="855"/>
      <c r="F509" s="855"/>
      <c r="G509" s="855"/>
    </row>
    <row r="510" spans="1:7" x14ac:dyDescent="0.2">
      <c r="A510" s="455"/>
      <c r="B510" s="454" t="s">
        <v>113</v>
      </c>
      <c r="C510" s="465">
        <f>'B12'!C27</f>
        <v>0</v>
      </c>
      <c r="D510" s="448"/>
      <c r="E510" s="855"/>
      <c r="F510" s="855"/>
      <c r="G510" s="855"/>
    </row>
    <row r="511" spans="1:7" x14ac:dyDescent="0.2">
      <c r="A511" s="455"/>
      <c r="B511" s="454" t="s">
        <v>114</v>
      </c>
      <c r="C511" s="465">
        <f>'B12'!C28</f>
        <v>0</v>
      </c>
      <c r="D511" s="447"/>
      <c r="E511" s="855"/>
      <c r="F511" s="855"/>
      <c r="G511" s="855"/>
    </row>
    <row r="512" spans="1:7" x14ac:dyDescent="0.2">
      <c r="A512" s="455"/>
      <c r="B512" s="458" t="s">
        <v>621</v>
      </c>
      <c r="C512" s="465">
        <f>'B12'!C29</f>
        <v>0</v>
      </c>
      <c r="D512" s="447"/>
      <c r="E512" s="855"/>
      <c r="F512" s="855"/>
      <c r="G512" s="855"/>
    </row>
    <row r="513" spans="1:7" x14ac:dyDescent="0.2">
      <c r="A513" s="455"/>
      <c r="B513" s="458" t="s">
        <v>622</v>
      </c>
      <c r="C513" s="465">
        <f>'B12'!C30</f>
        <v>0</v>
      </c>
      <c r="D513" s="447"/>
      <c r="E513" s="855"/>
      <c r="F513" s="855"/>
      <c r="G513" s="855"/>
    </row>
    <row r="514" spans="1:7" x14ac:dyDescent="0.2">
      <c r="A514" s="455"/>
      <c r="B514" s="458" t="s">
        <v>623</v>
      </c>
      <c r="C514" s="465">
        <f>'B12'!C31</f>
        <v>0</v>
      </c>
      <c r="D514" s="456"/>
      <c r="E514" s="855"/>
      <c r="F514" s="855"/>
      <c r="G514" s="855"/>
    </row>
    <row r="515" spans="1:7" ht="13.5" x14ac:dyDescent="0.2">
      <c r="A515" s="455"/>
      <c r="B515" s="453" t="s">
        <v>624</v>
      </c>
      <c r="C515" s="465"/>
      <c r="D515" s="447"/>
      <c r="E515" s="855"/>
      <c r="F515" s="855"/>
      <c r="G515" s="855"/>
    </row>
    <row r="516" spans="1:7" x14ac:dyDescent="0.2">
      <c r="A516" s="455"/>
      <c r="B516" s="454" t="s">
        <v>443</v>
      </c>
      <c r="C516" s="446">
        <f>'B12'!T7</f>
        <v>0</v>
      </c>
      <c r="D516" s="449"/>
      <c r="E516" s="855"/>
      <c r="F516" s="855"/>
      <c r="G516" s="855"/>
    </row>
    <row r="517" spans="1:7" x14ac:dyDescent="0.2">
      <c r="A517" s="455"/>
      <c r="B517" s="454" t="s">
        <v>119</v>
      </c>
      <c r="C517" s="446">
        <f>'B12'!U7</f>
        <v>0</v>
      </c>
      <c r="D517" s="447"/>
      <c r="E517" s="855"/>
      <c r="F517" s="855"/>
      <c r="G517" s="855"/>
    </row>
    <row r="518" spans="1:7" x14ac:dyDescent="0.2">
      <c r="A518" s="455"/>
      <c r="B518" s="454" t="s">
        <v>12</v>
      </c>
      <c r="C518" s="446">
        <f>'B12'!V7</f>
        <v>0</v>
      </c>
      <c r="D518" s="447"/>
      <c r="E518" s="855"/>
      <c r="F518" s="855"/>
      <c r="G518" s="855"/>
    </row>
    <row r="519" spans="1:7" x14ac:dyDescent="0.2">
      <c r="A519" s="443" t="s">
        <v>627</v>
      </c>
      <c r="B519" s="445" t="s">
        <v>628</v>
      </c>
      <c r="C519" s="465"/>
      <c r="D519" s="447"/>
      <c r="E519" s="855"/>
      <c r="F519" s="855"/>
      <c r="G519" s="855"/>
    </row>
    <row r="520" spans="1:7" ht="25.5" x14ac:dyDescent="0.2">
      <c r="A520" s="448" t="s">
        <v>19</v>
      </c>
      <c r="B520" s="449" t="s">
        <v>867</v>
      </c>
      <c r="C520" s="465"/>
      <c r="D520" s="447"/>
      <c r="E520" s="855"/>
      <c r="F520" s="855"/>
      <c r="G520" s="855"/>
    </row>
    <row r="521" spans="1:7" x14ac:dyDescent="0.2">
      <c r="A521" s="443">
        <v>1</v>
      </c>
      <c r="B521" s="445" t="s">
        <v>630</v>
      </c>
      <c r="C521" s="465"/>
      <c r="D521" s="791" t="s">
        <v>161</v>
      </c>
      <c r="E521" s="855"/>
      <c r="F521" s="855"/>
      <c r="G521" s="855"/>
    </row>
    <row r="522" spans="1:7" x14ac:dyDescent="0.2">
      <c r="A522" s="470"/>
      <c r="B522" s="451" t="s">
        <v>44</v>
      </c>
      <c r="C522" s="787">
        <f>'B13'!C7</f>
        <v>0</v>
      </c>
      <c r="D522" s="448"/>
      <c r="E522" s="855"/>
      <c r="F522" s="855"/>
      <c r="G522" s="855"/>
    </row>
    <row r="523" spans="1:7" ht="13.5" x14ac:dyDescent="0.2">
      <c r="A523" s="455"/>
      <c r="B523" s="453" t="s">
        <v>589</v>
      </c>
      <c r="C523" s="465"/>
      <c r="D523" s="447"/>
      <c r="E523" s="855"/>
      <c r="F523" s="855"/>
      <c r="G523" s="855"/>
    </row>
    <row r="524" spans="1:7" x14ac:dyDescent="0.2">
      <c r="A524" s="455"/>
      <c r="B524" s="454" t="s">
        <v>123</v>
      </c>
      <c r="C524" s="446">
        <f>'B13'!D7</f>
        <v>0</v>
      </c>
      <c r="D524" s="449"/>
      <c r="E524" s="855"/>
      <c r="F524" s="855"/>
      <c r="G524" s="855"/>
    </row>
    <row r="525" spans="1:7" x14ac:dyDescent="0.2">
      <c r="A525" s="455"/>
      <c r="B525" s="454" t="s">
        <v>126</v>
      </c>
      <c r="C525" s="446">
        <f>'B13'!E7</f>
        <v>0</v>
      </c>
      <c r="D525" s="447"/>
      <c r="E525" s="855"/>
      <c r="F525" s="855"/>
      <c r="G525" s="855"/>
    </row>
    <row r="526" spans="1:7" x14ac:dyDescent="0.2">
      <c r="A526" s="455"/>
      <c r="B526" s="454" t="s">
        <v>567</v>
      </c>
      <c r="C526" s="446">
        <f>'B13'!F7</f>
        <v>0</v>
      </c>
      <c r="D526" s="447"/>
      <c r="E526" s="855"/>
      <c r="F526" s="855"/>
      <c r="G526" s="855"/>
    </row>
    <row r="527" spans="1:7" x14ac:dyDescent="0.2">
      <c r="A527" s="455"/>
      <c r="B527" s="454" t="s">
        <v>139</v>
      </c>
      <c r="C527" s="446">
        <f>'B13'!G7</f>
        <v>0</v>
      </c>
      <c r="D527" s="448"/>
      <c r="E527" s="855"/>
      <c r="F527" s="855"/>
      <c r="G527" s="855"/>
    </row>
    <row r="528" spans="1:7" ht="13.5" x14ac:dyDescent="0.2">
      <c r="A528" s="455"/>
      <c r="B528" s="453" t="s">
        <v>4</v>
      </c>
      <c r="C528" s="465"/>
      <c r="D528" s="447"/>
      <c r="E528" s="855"/>
      <c r="F528" s="855"/>
      <c r="G528" s="855"/>
    </row>
    <row r="529" spans="1:7" ht="25.5" x14ac:dyDescent="0.2">
      <c r="A529" s="455"/>
      <c r="B529" s="454" t="s">
        <v>380</v>
      </c>
      <c r="C529" s="446">
        <f>'B13'!H7</f>
        <v>0</v>
      </c>
      <c r="D529" s="449"/>
      <c r="E529" s="855"/>
      <c r="F529" s="855"/>
      <c r="G529" s="855"/>
    </row>
    <row r="530" spans="1:7" x14ac:dyDescent="0.2">
      <c r="A530" s="455"/>
      <c r="B530" s="454" t="s">
        <v>104</v>
      </c>
      <c r="C530" s="446">
        <f>'B13'!I7</f>
        <v>0</v>
      </c>
      <c r="D530" s="447"/>
      <c r="E530" s="855"/>
      <c r="F530" s="855"/>
      <c r="G530" s="855"/>
    </row>
    <row r="531" spans="1:7" ht="25.5" x14ac:dyDescent="0.2">
      <c r="A531" s="455"/>
      <c r="B531" s="454" t="s">
        <v>381</v>
      </c>
      <c r="C531" s="446">
        <f>'B13'!J7</f>
        <v>0</v>
      </c>
      <c r="D531" s="447"/>
      <c r="E531" s="855"/>
      <c r="F531" s="855"/>
      <c r="G531" s="855"/>
    </row>
    <row r="532" spans="1:7" x14ac:dyDescent="0.2">
      <c r="A532" s="455"/>
      <c r="B532" s="454" t="s">
        <v>631</v>
      </c>
      <c r="C532" s="446">
        <f>'B13'!K7</f>
        <v>0</v>
      </c>
      <c r="D532" s="447"/>
      <c r="E532" s="855"/>
      <c r="F532" s="855"/>
      <c r="G532" s="855"/>
    </row>
    <row r="533" spans="1:7" x14ac:dyDescent="0.2">
      <c r="A533" s="455"/>
      <c r="B533" s="454" t="s">
        <v>382</v>
      </c>
      <c r="C533" s="446">
        <f>'B13'!L7</f>
        <v>0</v>
      </c>
      <c r="D533" s="447"/>
      <c r="E533" s="855"/>
      <c r="F533" s="855"/>
      <c r="G533" s="855"/>
    </row>
    <row r="534" spans="1:7" x14ac:dyDescent="0.2">
      <c r="A534" s="455"/>
      <c r="B534" s="454" t="s">
        <v>41</v>
      </c>
      <c r="C534" s="446">
        <f>'B13'!M7</f>
        <v>0</v>
      </c>
      <c r="D534" s="447"/>
      <c r="E534" s="855"/>
      <c r="F534" s="855"/>
      <c r="G534" s="855"/>
    </row>
    <row r="535" spans="1:7" x14ac:dyDescent="0.2">
      <c r="A535" s="455"/>
      <c r="B535" s="454" t="s">
        <v>12</v>
      </c>
      <c r="C535" s="446">
        <f>'B13'!N7</f>
        <v>0</v>
      </c>
      <c r="D535" s="447"/>
      <c r="E535" s="855"/>
      <c r="F535" s="855"/>
      <c r="G535" s="855"/>
    </row>
    <row r="536" spans="1:7" ht="13.5" x14ac:dyDescent="0.2">
      <c r="A536" s="455"/>
      <c r="B536" s="453" t="s">
        <v>39</v>
      </c>
      <c r="C536" s="465"/>
      <c r="D536" s="447"/>
      <c r="E536" s="855"/>
      <c r="F536" s="855"/>
      <c r="G536" s="855"/>
    </row>
    <row r="537" spans="1:7" x14ac:dyDescent="0.2">
      <c r="A537" s="455"/>
      <c r="B537" s="454" t="s">
        <v>38</v>
      </c>
      <c r="C537" s="446">
        <f>'B13'!C8</f>
        <v>0</v>
      </c>
      <c r="D537" s="448"/>
      <c r="E537" s="855"/>
      <c r="F537" s="855"/>
      <c r="G537" s="855"/>
    </row>
    <row r="538" spans="1:7" x14ac:dyDescent="0.2">
      <c r="A538" s="455"/>
      <c r="B538" s="454" t="s">
        <v>149</v>
      </c>
      <c r="C538" s="446">
        <f>'B13'!C9</f>
        <v>0</v>
      </c>
      <c r="D538" s="448"/>
      <c r="E538" s="855"/>
      <c r="F538" s="855"/>
      <c r="G538" s="855"/>
    </row>
    <row r="539" spans="1:7" x14ac:dyDescent="0.2">
      <c r="A539" s="455"/>
      <c r="B539" s="454" t="s">
        <v>8</v>
      </c>
      <c r="C539" s="446">
        <f>'B13'!C10</f>
        <v>0</v>
      </c>
      <c r="D539" s="447"/>
      <c r="E539" s="855"/>
      <c r="F539" s="855"/>
      <c r="G539" s="855"/>
    </row>
    <row r="540" spans="1:7" x14ac:dyDescent="0.2">
      <c r="A540" s="455"/>
      <c r="B540" s="454" t="s">
        <v>559</v>
      </c>
      <c r="C540" s="446">
        <f>'B13'!C11</f>
        <v>0</v>
      </c>
      <c r="D540" s="447"/>
      <c r="E540" s="855"/>
      <c r="F540" s="855"/>
      <c r="G540" s="855"/>
    </row>
    <row r="541" spans="1:7" x14ac:dyDescent="0.2">
      <c r="A541" s="455"/>
      <c r="B541" s="454" t="s">
        <v>560</v>
      </c>
      <c r="C541" s="446">
        <f>'B13'!C12</f>
        <v>0</v>
      </c>
      <c r="D541" s="447"/>
      <c r="E541" s="855"/>
      <c r="F541" s="855"/>
      <c r="G541" s="855"/>
    </row>
    <row r="542" spans="1:7" x14ac:dyDescent="0.2">
      <c r="A542" s="455"/>
      <c r="B542" s="454" t="s">
        <v>237</v>
      </c>
      <c r="C542" s="446">
        <f>'B13'!C13</f>
        <v>0</v>
      </c>
      <c r="D542" s="447"/>
      <c r="E542" s="855"/>
      <c r="F542" s="855"/>
      <c r="G542" s="855"/>
    </row>
    <row r="543" spans="1:7" x14ac:dyDescent="0.2">
      <c r="A543" s="455"/>
      <c r="B543" s="454" t="s">
        <v>9</v>
      </c>
      <c r="C543" s="446">
        <f>'B13'!C14</f>
        <v>0</v>
      </c>
      <c r="D543" s="447"/>
      <c r="E543" s="855"/>
      <c r="F543" s="855"/>
      <c r="G543" s="855"/>
    </row>
    <row r="544" spans="1:7" x14ac:dyDescent="0.2">
      <c r="A544" s="455"/>
      <c r="B544" s="454" t="s">
        <v>248</v>
      </c>
      <c r="C544" s="446">
        <f>'B13'!C15</f>
        <v>0</v>
      </c>
      <c r="D544" s="447"/>
      <c r="E544" s="855"/>
      <c r="F544" s="855"/>
      <c r="G544" s="855"/>
    </row>
    <row r="545" spans="1:7" x14ac:dyDescent="0.2">
      <c r="A545" s="455"/>
      <c r="B545" s="454" t="s">
        <v>294</v>
      </c>
      <c r="C545" s="446">
        <f>'B13'!C16</f>
        <v>0</v>
      </c>
      <c r="D545" s="447"/>
      <c r="E545" s="855"/>
      <c r="F545" s="855"/>
      <c r="G545" s="855"/>
    </row>
    <row r="546" spans="1:7" ht="13.5" x14ac:dyDescent="0.2">
      <c r="A546" s="455"/>
      <c r="B546" s="453" t="s">
        <v>5</v>
      </c>
      <c r="C546" s="446"/>
      <c r="D546" s="447"/>
      <c r="E546" s="855"/>
      <c r="F546" s="855"/>
      <c r="G546" s="855"/>
    </row>
    <row r="547" spans="1:7" x14ac:dyDescent="0.2">
      <c r="A547" s="455"/>
      <c r="B547" s="454" t="s">
        <v>146</v>
      </c>
      <c r="C547" s="446">
        <f>'B13'!C18</f>
        <v>0</v>
      </c>
      <c r="D547" s="448"/>
      <c r="E547" s="855"/>
      <c r="F547" s="855"/>
      <c r="G547" s="855"/>
    </row>
    <row r="548" spans="1:7" x14ac:dyDescent="0.2">
      <c r="A548" s="455"/>
      <c r="B548" s="458" t="s">
        <v>629</v>
      </c>
      <c r="C548" s="446">
        <f>'B13'!C19</f>
        <v>0</v>
      </c>
      <c r="D548" s="447"/>
      <c r="E548" s="855"/>
      <c r="F548" s="855"/>
      <c r="G548" s="855"/>
    </row>
    <row r="549" spans="1:7" x14ac:dyDescent="0.2">
      <c r="A549" s="455"/>
      <c r="B549" s="454" t="s">
        <v>691</v>
      </c>
      <c r="C549" s="446">
        <f>'B13'!C20</f>
        <v>0</v>
      </c>
      <c r="D549" s="447"/>
      <c r="E549" s="855"/>
      <c r="F549" s="855"/>
      <c r="G549" s="855"/>
    </row>
    <row r="550" spans="1:7" x14ac:dyDescent="0.2">
      <c r="A550" s="455"/>
      <c r="B550" s="458" t="s">
        <v>977</v>
      </c>
      <c r="C550" s="446">
        <f>'B13'!C21</f>
        <v>0</v>
      </c>
      <c r="D550" s="447"/>
      <c r="E550" s="855"/>
      <c r="F550" s="855"/>
      <c r="G550" s="855"/>
    </row>
    <row r="551" spans="1:7" x14ac:dyDescent="0.2">
      <c r="A551" s="443">
        <v>2</v>
      </c>
      <c r="B551" s="445" t="s">
        <v>582</v>
      </c>
      <c r="C551" s="465"/>
      <c r="D551" s="791" t="s">
        <v>164</v>
      </c>
      <c r="E551" s="855"/>
      <c r="F551" s="855"/>
      <c r="G551" s="855"/>
    </row>
    <row r="552" spans="1:7" x14ac:dyDescent="0.2">
      <c r="A552" s="470"/>
      <c r="B552" s="451" t="s">
        <v>208</v>
      </c>
      <c r="C552" s="787">
        <f>'B14'!C7</f>
        <v>0</v>
      </c>
      <c r="D552" s="448"/>
      <c r="E552" s="855"/>
      <c r="F552" s="855"/>
      <c r="G552" s="855"/>
    </row>
    <row r="553" spans="1:7" ht="13.5" x14ac:dyDescent="0.2">
      <c r="A553" s="455"/>
      <c r="B553" s="453" t="s">
        <v>589</v>
      </c>
      <c r="C553" s="465"/>
      <c r="D553" s="447"/>
      <c r="E553" s="855"/>
      <c r="F553" s="855"/>
      <c r="G553" s="855"/>
    </row>
    <row r="554" spans="1:7" x14ac:dyDescent="0.2">
      <c r="A554" s="455"/>
      <c r="B554" s="454" t="s">
        <v>123</v>
      </c>
      <c r="C554" s="446">
        <f>'B14'!D7</f>
        <v>0</v>
      </c>
      <c r="D554" s="449"/>
      <c r="E554" s="855"/>
      <c r="F554" s="855"/>
      <c r="G554" s="855"/>
    </row>
    <row r="555" spans="1:7" x14ac:dyDescent="0.2">
      <c r="A555" s="455"/>
      <c r="B555" s="454" t="s">
        <v>126</v>
      </c>
      <c r="C555" s="446">
        <f>'B14'!E7</f>
        <v>0</v>
      </c>
      <c r="D555" s="447"/>
      <c r="E555" s="855"/>
      <c r="F555" s="855"/>
      <c r="G555" s="855"/>
    </row>
    <row r="556" spans="1:7" x14ac:dyDescent="0.2">
      <c r="A556" s="455"/>
      <c r="B556" s="454" t="s">
        <v>567</v>
      </c>
      <c r="C556" s="446">
        <f>'B14'!F7</f>
        <v>0</v>
      </c>
      <c r="D556" s="447"/>
      <c r="E556" s="855"/>
      <c r="F556" s="855"/>
      <c r="G556" s="855"/>
    </row>
    <row r="557" spans="1:7" x14ac:dyDescent="0.2">
      <c r="A557" s="455"/>
      <c r="B557" s="454" t="s">
        <v>139</v>
      </c>
      <c r="C557" s="446">
        <f>'B14'!G7</f>
        <v>0</v>
      </c>
      <c r="D557" s="447"/>
      <c r="E557" s="855"/>
      <c r="F557" s="855"/>
      <c r="G557" s="855"/>
    </row>
    <row r="558" spans="1:7" ht="13.5" x14ac:dyDescent="0.2">
      <c r="A558" s="455"/>
      <c r="B558" s="453" t="s">
        <v>4</v>
      </c>
      <c r="C558" s="465"/>
      <c r="D558" s="447"/>
      <c r="E558" s="855"/>
      <c r="F558" s="855"/>
      <c r="G558" s="855"/>
    </row>
    <row r="559" spans="1:7" x14ac:dyDescent="0.2">
      <c r="A559" s="455"/>
      <c r="B559" s="454" t="s">
        <v>73</v>
      </c>
      <c r="C559" s="446">
        <f>'B14'!H7</f>
        <v>0</v>
      </c>
      <c r="D559" s="449"/>
      <c r="E559" s="855"/>
      <c r="F559" s="855"/>
      <c r="G559" s="855"/>
    </row>
    <row r="560" spans="1:7" x14ac:dyDescent="0.2">
      <c r="A560" s="455"/>
      <c r="B560" s="454" t="s">
        <v>16</v>
      </c>
      <c r="C560" s="446">
        <f>'B14'!I7</f>
        <v>0</v>
      </c>
      <c r="D560" s="447"/>
      <c r="E560" s="855"/>
      <c r="F560" s="855"/>
      <c r="G560" s="855"/>
    </row>
    <row r="561" spans="1:7" x14ac:dyDescent="0.2">
      <c r="A561" s="455"/>
      <c r="B561" s="454" t="s">
        <v>375</v>
      </c>
      <c r="C561" s="446">
        <f>'B14'!J7</f>
        <v>0</v>
      </c>
      <c r="D561" s="447"/>
      <c r="E561" s="855"/>
      <c r="F561" s="855"/>
      <c r="G561" s="855"/>
    </row>
    <row r="562" spans="1:7" ht="25.5" x14ac:dyDescent="0.2">
      <c r="A562" s="455"/>
      <c r="B562" s="454" t="s">
        <v>55</v>
      </c>
      <c r="C562" s="446">
        <f>'B14'!K7</f>
        <v>0</v>
      </c>
      <c r="D562" s="447"/>
      <c r="E562" s="855"/>
      <c r="F562" s="855"/>
      <c r="G562" s="855"/>
    </row>
    <row r="563" spans="1:7" x14ac:dyDescent="0.2">
      <c r="A563" s="455"/>
      <c r="B563" s="454" t="s">
        <v>295</v>
      </c>
      <c r="C563" s="446">
        <f>'B14'!L7</f>
        <v>0</v>
      </c>
      <c r="D563" s="447"/>
      <c r="E563" s="855"/>
      <c r="F563" s="855"/>
      <c r="G563" s="855"/>
    </row>
    <row r="564" spans="1:7" x14ac:dyDescent="0.2">
      <c r="A564" s="455"/>
      <c r="B564" s="454" t="s">
        <v>359</v>
      </c>
      <c r="C564" s="446">
        <f>'B14'!M7</f>
        <v>0</v>
      </c>
      <c r="D564" s="448"/>
      <c r="E564" s="855"/>
      <c r="F564" s="855"/>
      <c r="G564" s="855"/>
    </row>
    <row r="565" spans="1:7" x14ac:dyDescent="0.2">
      <c r="A565" s="455"/>
      <c r="B565" s="454" t="s">
        <v>74</v>
      </c>
      <c r="C565" s="446">
        <f>'B14'!N7</f>
        <v>0</v>
      </c>
      <c r="D565" s="447"/>
      <c r="E565" s="855"/>
      <c r="F565" s="855"/>
      <c r="G565" s="855"/>
    </row>
    <row r="566" spans="1:7" x14ac:dyDescent="0.2">
      <c r="A566" s="455"/>
      <c r="B566" s="454" t="s">
        <v>422</v>
      </c>
      <c r="C566" s="446">
        <f>'B14'!O7</f>
        <v>0</v>
      </c>
      <c r="D566" s="447"/>
      <c r="E566" s="855"/>
      <c r="F566" s="855"/>
      <c r="G566" s="855"/>
    </row>
    <row r="567" spans="1:7" x14ac:dyDescent="0.2">
      <c r="A567" s="455"/>
      <c r="B567" s="454" t="s">
        <v>12</v>
      </c>
      <c r="C567" s="446">
        <f>'B14'!P7</f>
        <v>0</v>
      </c>
      <c r="D567" s="447"/>
      <c r="E567" s="855"/>
      <c r="F567" s="855"/>
      <c r="G567" s="855"/>
    </row>
    <row r="568" spans="1:7" ht="13.5" x14ac:dyDescent="0.2">
      <c r="A568" s="455"/>
      <c r="B568" s="453" t="s">
        <v>583</v>
      </c>
      <c r="C568" s="465"/>
      <c r="D568" s="447"/>
      <c r="E568" s="855"/>
      <c r="F568" s="855"/>
      <c r="G568" s="855"/>
    </row>
    <row r="569" spans="1:7" x14ac:dyDescent="0.2">
      <c r="A569" s="455"/>
      <c r="B569" s="454" t="s">
        <v>120</v>
      </c>
      <c r="C569" s="446">
        <f>'B14'!C8</f>
        <v>0</v>
      </c>
      <c r="D569" s="448"/>
      <c r="E569" s="855"/>
      <c r="F569" s="855"/>
      <c r="G569" s="855"/>
    </row>
    <row r="570" spans="1:7" x14ac:dyDescent="0.2">
      <c r="A570" s="455"/>
      <c r="B570" s="454" t="s">
        <v>21</v>
      </c>
      <c r="C570" s="446">
        <f>'B14'!C9</f>
        <v>0</v>
      </c>
      <c r="D570" s="447"/>
      <c r="E570" s="855"/>
      <c r="F570" s="855"/>
      <c r="G570" s="855"/>
    </row>
    <row r="571" spans="1:7" x14ac:dyDescent="0.2">
      <c r="A571" s="455"/>
      <c r="B571" s="454" t="s">
        <v>557</v>
      </c>
      <c r="C571" s="446">
        <f>'B14'!C10</f>
        <v>0</v>
      </c>
      <c r="D571" s="447"/>
      <c r="E571" s="855"/>
      <c r="F571" s="855"/>
      <c r="G571" s="855"/>
    </row>
    <row r="572" spans="1:7" x14ac:dyDescent="0.2">
      <c r="A572" s="455"/>
      <c r="B572" s="454" t="s">
        <v>22</v>
      </c>
      <c r="C572" s="446">
        <f>'B14'!C11</f>
        <v>0</v>
      </c>
      <c r="D572" s="456"/>
      <c r="E572" s="855"/>
      <c r="F572" s="855"/>
      <c r="G572" s="855"/>
    </row>
    <row r="573" spans="1:7" ht="13.5" x14ac:dyDescent="0.2">
      <c r="A573" s="455"/>
      <c r="B573" s="453" t="s">
        <v>24</v>
      </c>
      <c r="C573" s="446">
        <f>'B14'!C12</f>
        <v>0</v>
      </c>
      <c r="D573" s="447"/>
      <c r="E573" s="855"/>
      <c r="F573" s="855"/>
      <c r="G573" s="855"/>
    </row>
    <row r="574" spans="1:7" x14ac:dyDescent="0.2">
      <c r="A574" s="455"/>
      <c r="B574" s="454" t="s">
        <v>78</v>
      </c>
      <c r="C574" s="446">
        <f>'B14'!C13</f>
        <v>0</v>
      </c>
      <c r="D574" s="447"/>
      <c r="E574" s="855"/>
      <c r="F574" s="855"/>
      <c r="G574" s="855"/>
    </row>
    <row r="575" spans="1:7" x14ac:dyDescent="0.2">
      <c r="A575" s="455"/>
      <c r="B575" s="454" t="s">
        <v>141</v>
      </c>
      <c r="C575" s="446">
        <f>'B14'!C14</f>
        <v>0</v>
      </c>
      <c r="D575" s="447"/>
      <c r="E575" s="855"/>
      <c r="F575" s="855"/>
      <c r="G575" s="855"/>
    </row>
    <row r="576" spans="1:7" x14ac:dyDescent="0.2">
      <c r="A576" s="455"/>
      <c r="B576" s="454" t="s">
        <v>558</v>
      </c>
      <c r="C576" s="446">
        <f>'B14'!C15</f>
        <v>0</v>
      </c>
      <c r="D576" s="447"/>
      <c r="E576" s="855"/>
      <c r="F576" s="855"/>
      <c r="G576" s="855"/>
    </row>
    <row r="577" spans="1:7" x14ac:dyDescent="0.2">
      <c r="A577" s="455"/>
      <c r="B577" s="454" t="s">
        <v>563</v>
      </c>
      <c r="C577" s="446">
        <f>'B14'!C16</f>
        <v>0</v>
      </c>
      <c r="D577" s="447"/>
      <c r="E577" s="855"/>
      <c r="F577" s="855"/>
      <c r="G577" s="855"/>
    </row>
    <row r="578" spans="1:7" x14ac:dyDescent="0.2">
      <c r="A578" s="455"/>
      <c r="B578" s="454" t="s">
        <v>353</v>
      </c>
      <c r="C578" s="446">
        <f>'B14'!C17</f>
        <v>0</v>
      </c>
      <c r="D578" s="456"/>
      <c r="E578" s="855"/>
      <c r="F578" s="855"/>
      <c r="G578" s="855"/>
    </row>
    <row r="579" spans="1:7" x14ac:dyDescent="0.2">
      <c r="A579" s="455"/>
      <c r="B579" s="454" t="s">
        <v>92</v>
      </c>
      <c r="C579" s="446">
        <f>'B14'!C18</f>
        <v>0</v>
      </c>
      <c r="D579" s="456"/>
      <c r="E579" s="855"/>
      <c r="F579" s="855"/>
      <c r="G579" s="855"/>
    </row>
    <row r="580" spans="1:7" ht="13.5" x14ac:dyDescent="0.2">
      <c r="A580" s="455"/>
      <c r="B580" s="453" t="s">
        <v>29</v>
      </c>
      <c r="C580" s="446">
        <f>'B14'!C19</f>
        <v>0</v>
      </c>
      <c r="D580" s="447"/>
      <c r="E580" s="855"/>
      <c r="F580" s="855"/>
      <c r="G580" s="855"/>
    </row>
    <row r="581" spans="1:7" x14ac:dyDescent="0.2">
      <c r="A581" s="455"/>
      <c r="B581" s="454" t="s">
        <v>30</v>
      </c>
      <c r="C581" s="446">
        <f>'B14'!C20</f>
        <v>0</v>
      </c>
      <c r="D581" s="447"/>
      <c r="E581" s="855"/>
      <c r="F581" s="855"/>
      <c r="G581" s="855"/>
    </row>
    <row r="582" spans="1:7" x14ac:dyDescent="0.2">
      <c r="A582" s="455"/>
      <c r="B582" s="454" t="s">
        <v>79</v>
      </c>
      <c r="C582" s="446">
        <f>'B14'!C21</f>
        <v>0</v>
      </c>
      <c r="D582" s="447"/>
      <c r="E582" s="855"/>
      <c r="F582" s="855"/>
      <c r="G582" s="855"/>
    </row>
    <row r="583" spans="1:7" x14ac:dyDescent="0.2">
      <c r="A583" s="455"/>
      <c r="B583" s="454" t="s">
        <v>31</v>
      </c>
      <c r="C583" s="446">
        <f>'B14'!C22</f>
        <v>0</v>
      </c>
      <c r="D583" s="447"/>
      <c r="E583" s="855"/>
      <c r="F583" s="855"/>
      <c r="G583" s="855"/>
    </row>
    <row r="584" spans="1:7" x14ac:dyDescent="0.2">
      <c r="A584" s="455"/>
      <c r="B584" s="454" t="s">
        <v>32</v>
      </c>
      <c r="C584" s="446">
        <f>'B14'!C23</f>
        <v>0</v>
      </c>
      <c r="D584" s="447"/>
      <c r="E584" s="855"/>
      <c r="F584" s="855"/>
      <c r="G584" s="855"/>
    </row>
    <row r="585" spans="1:7" x14ac:dyDescent="0.2">
      <c r="A585" s="455"/>
      <c r="B585" s="454" t="s">
        <v>352</v>
      </c>
      <c r="C585" s="446">
        <f>'B14'!C24</f>
        <v>0</v>
      </c>
      <c r="D585" s="447"/>
      <c r="E585" s="855"/>
      <c r="F585" s="855"/>
      <c r="G585" s="855"/>
    </row>
    <row r="586" spans="1:7" x14ac:dyDescent="0.2">
      <c r="A586" s="455"/>
      <c r="B586" s="454" t="s">
        <v>33</v>
      </c>
      <c r="C586" s="446">
        <f>'B14'!C25</f>
        <v>0</v>
      </c>
      <c r="D586" s="447"/>
      <c r="E586" s="855"/>
      <c r="F586" s="855"/>
      <c r="G586" s="855"/>
    </row>
    <row r="587" spans="1:7" x14ac:dyDescent="0.2">
      <c r="A587" s="455"/>
      <c r="B587" s="454" t="s">
        <v>81</v>
      </c>
      <c r="C587" s="446">
        <f>'B14'!C26</f>
        <v>0</v>
      </c>
      <c r="D587" s="447"/>
      <c r="E587" s="855"/>
      <c r="F587" s="855"/>
      <c r="G587" s="855"/>
    </row>
    <row r="588" spans="1:7" ht="13.5" x14ac:dyDescent="0.2">
      <c r="A588" s="455"/>
      <c r="B588" s="453" t="s">
        <v>5</v>
      </c>
      <c r="C588" s="446">
        <f>'B14'!C27</f>
        <v>0</v>
      </c>
      <c r="D588" s="447"/>
      <c r="E588" s="855"/>
      <c r="F588" s="855"/>
      <c r="G588" s="855"/>
    </row>
    <row r="589" spans="1:7" x14ac:dyDescent="0.2">
      <c r="A589" s="455"/>
      <c r="B589" s="454" t="s">
        <v>142</v>
      </c>
      <c r="C589" s="446">
        <f>'B14'!C28</f>
        <v>0</v>
      </c>
      <c r="D589" s="448"/>
      <c r="E589" s="855"/>
      <c r="F589" s="855"/>
      <c r="G589" s="855"/>
    </row>
    <row r="590" spans="1:7" x14ac:dyDescent="0.2">
      <c r="A590" s="455"/>
      <c r="B590" s="458" t="s">
        <v>629</v>
      </c>
      <c r="C590" s="446">
        <f>'B14'!C29</f>
        <v>0</v>
      </c>
      <c r="D590" s="447"/>
      <c r="E590" s="855"/>
      <c r="F590" s="855"/>
      <c r="G590" s="855"/>
    </row>
    <row r="591" spans="1:7" x14ac:dyDescent="0.2">
      <c r="A591" s="455"/>
      <c r="B591" s="458" t="s">
        <v>587</v>
      </c>
      <c r="C591" s="446">
        <f>'B14'!C30</f>
        <v>0</v>
      </c>
      <c r="D591" s="447"/>
      <c r="E591" s="855"/>
      <c r="F591" s="855"/>
      <c r="G591" s="855"/>
    </row>
    <row r="592" spans="1:7" x14ac:dyDescent="0.2">
      <c r="A592" s="455"/>
      <c r="B592" s="458" t="s">
        <v>977</v>
      </c>
      <c r="C592" s="446">
        <f>'B14'!C31</f>
        <v>0</v>
      </c>
      <c r="D592" s="447"/>
      <c r="E592" s="855"/>
      <c r="F592" s="855"/>
      <c r="G592" s="855"/>
    </row>
    <row r="593" spans="1:7" ht="25.5" x14ac:dyDescent="0.2">
      <c r="A593" s="448" t="s">
        <v>23</v>
      </c>
      <c r="B593" s="464" t="s">
        <v>866</v>
      </c>
      <c r="C593" s="465"/>
      <c r="D593" s="447"/>
      <c r="E593" s="855"/>
      <c r="F593" s="855"/>
      <c r="G593" s="855"/>
    </row>
    <row r="594" spans="1:7" x14ac:dyDescent="0.2">
      <c r="A594" s="443">
        <v>1</v>
      </c>
      <c r="B594" s="445" t="s">
        <v>632</v>
      </c>
      <c r="C594" s="465"/>
      <c r="D594" s="791" t="s">
        <v>166</v>
      </c>
      <c r="E594" s="855"/>
      <c r="F594" s="855"/>
      <c r="G594" s="855"/>
    </row>
    <row r="595" spans="1:7" x14ac:dyDescent="0.2">
      <c r="A595" s="470"/>
      <c r="B595" s="451" t="s">
        <v>44</v>
      </c>
      <c r="C595" s="787">
        <f>'B15'!C8</f>
        <v>0</v>
      </c>
      <c r="D595" s="455"/>
      <c r="E595" s="855"/>
      <c r="F595" s="855"/>
      <c r="G595" s="855"/>
    </row>
    <row r="596" spans="1:7" ht="13.5" x14ac:dyDescent="0.2">
      <c r="A596" s="455"/>
      <c r="B596" s="453" t="s">
        <v>589</v>
      </c>
      <c r="C596" s="465"/>
      <c r="D596" s="447"/>
      <c r="E596" s="855"/>
      <c r="F596" s="855"/>
      <c r="G596" s="855"/>
    </row>
    <row r="597" spans="1:7" x14ac:dyDescent="0.2">
      <c r="A597" s="455"/>
      <c r="B597" s="454" t="s">
        <v>123</v>
      </c>
      <c r="C597" s="446">
        <f>'B15'!D8</f>
        <v>0</v>
      </c>
      <c r="D597" s="460"/>
      <c r="E597" s="855"/>
      <c r="F597" s="855"/>
      <c r="G597" s="855"/>
    </row>
    <row r="598" spans="1:7" x14ac:dyDescent="0.2">
      <c r="A598" s="455"/>
      <c r="B598" s="454" t="s">
        <v>126</v>
      </c>
      <c r="C598" s="446">
        <f>'B15'!E8</f>
        <v>0</v>
      </c>
      <c r="D598" s="447"/>
      <c r="E598" s="855"/>
      <c r="F598" s="855"/>
      <c r="G598" s="855"/>
    </row>
    <row r="599" spans="1:7" x14ac:dyDescent="0.2">
      <c r="A599" s="455"/>
      <c r="B599" s="454" t="s">
        <v>567</v>
      </c>
      <c r="C599" s="446">
        <f>'B15'!F8</f>
        <v>0</v>
      </c>
      <c r="D599" s="447"/>
      <c r="E599" s="855"/>
      <c r="F599" s="855"/>
      <c r="G599" s="855"/>
    </row>
    <row r="600" spans="1:7" x14ac:dyDescent="0.2">
      <c r="A600" s="455"/>
      <c r="B600" s="454" t="s">
        <v>139</v>
      </c>
      <c r="C600" s="446">
        <f>'B15'!G8</f>
        <v>0</v>
      </c>
      <c r="D600" s="455"/>
      <c r="E600" s="855"/>
      <c r="F600" s="855"/>
      <c r="G600" s="855"/>
    </row>
    <row r="601" spans="1:7" ht="13.5" x14ac:dyDescent="0.2">
      <c r="A601" s="455"/>
      <c r="B601" s="453" t="s">
        <v>633</v>
      </c>
      <c r="C601" s="465"/>
      <c r="D601" s="447"/>
      <c r="E601" s="855"/>
      <c r="F601" s="855"/>
      <c r="G601" s="855"/>
    </row>
    <row r="602" spans="1:7" x14ac:dyDescent="0.2">
      <c r="A602" s="455"/>
      <c r="B602" s="454" t="s">
        <v>149</v>
      </c>
      <c r="C602" s="446">
        <f>'B15'!C9</f>
        <v>0</v>
      </c>
      <c r="D602" s="455"/>
      <c r="E602" s="855"/>
      <c r="F602" s="855"/>
      <c r="G602" s="855"/>
    </row>
    <row r="603" spans="1:7" x14ac:dyDescent="0.2">
      <c r="A603" s="455"/>
      <c r="B603" s="454" t="s">
        <v>150</v>
      </c>
      <c r="C603" s="446">
        <f>'B15'!C10</f>
        <v>0</v>
      </c>
      <c r="D603" s="447"/>
      <c r="E603" s="855"/>
      <c r="F603" s="855"/>
      <c r="G603" s="855"/>
    </row>
    <row r="604" spans="1:7" x14ac:dyDescent="0.2">
      <c r="A604" s="455"/>
      <c r="B604" s="454" t="s">
        <v>559</v>
      </c>
      <c r="C604" s="446">
        <f>'B15'!C11</f>
        <v>0</v>
      </c>
      <c r="D604" s="455"/>
      <c r="E604" s="855"/>
      <c r="F604" s="855"/>
      <c r="G604" s="855"/>
    </row>
    <row r="605" spans="1:7" x14ac:dyDescent="0.2">
      <c r="A605" s="455"/>
      <c r="B605" s="454" t="s">
        <v>567</v>
      </c>
      <c r="C605" s="446">
        <f>'B15'!C12</f>
        <v>0</v>
      </c>
      <c r="D605" s="447"/>
      <c r="E605" s="855"/>
      <c r="F605" s="855"/>
      <c r="G605" s="855"/>
    </row>
    <row r="606" spans="1:7" x14ac:dyDescent="0.2">
      <c r="A606" s="455"/>
      <c r="B606" s="454" t="s">
        <v>241</v>
      </c>
      <c r="C606" s="446">
        <f>'B15'!C13</f>
        <v>0</v>
      </c>
      <c r="D606" s="455"/>
      <c r="E606" s="855"/>
      <c r="F606" s="855"/>
      <c r="G606" s="855"/>
    </row>
    <row r="607" spans="1:7" x14ac:dyDescent="0.2">
      <c r="A607" s="455"/>
      <c r="B607" s="454" t="s">
        <v>151</v>
      </c>
      <c r="C607" s="446">
        <f>'B15'!C14</f>
        <v>0</v>
      </c>
      <c r="D607" s="447"/>
      <c r="E607" s="855"/>
      <c r="F607" s="855"/>
      <c r="G607" s="855"/>
    </row>
    <row r="608" spans="1:7" x14ac:dyDescent="0.2">
      <c r="A608" s="455"/>
      <c r="B608" s="454" t="s">
        <v>9</v>
      </c>
      <c r="C608" s="446">
        <f>'B15'!C15</f>
        <v>0</v>
      </c>
      <c r="D608" s="447"/>
      <c r="E608" s="855"/>
      <c r="F608" s="855"/>
      <c r="G608" s="855"/>
    </row>
    <row r="609" spans="1:7" x14ac:dyDescent="0.2">
      <c r="A609" s="455"/>
      <c r="B609" s="454" t="s">
        <v>248</v>
      </c>
      <c r="C609" s="446">
        <f>'B15'!C16</f>
        <v>0</v>
      </c>
      <c r="D609" s="447"/>
      <c r="E609" s="855"/>
      <c r="F609" s="855"/>
      <c r="G609" s="855"/>
    </row>
    <row r="610" spans="1:7" ht="13.5" x14ac:dyDescent="0.2">
      <c r="A610" s="455"/>
      <c r="B610" s="453" t="s">
        <v>5</v>
      </c>
      <c r="C610" s="465"/>
      <c r="D610" s="447"/>
      <c r="E610" s="855"/>
      <c r="F610" s="855"/>
      <c r="G610" s="855"/>
    </row>
    <row r="611" spans="1:7" x14ac:dyDescent="0.2">
      <c r="A611" s="455"/>
      <c r="B611" s="460" t="s">
        <v>962</v>
      </c>
      <c r="C611" s="465">
        <f>'B15'!H8</f>
        <v>0</v>
      </c>
      <c r="D611" s="447"/>
      <c r="E611" s="855"/>
      <c r="F611" s="855"/>
      <c r="G611" s="855"/>
    </row>
    <row r="612" spans="1:7" x14ac:dyDescent="0.2">
      <c r="A612" s="455"/>
      <c r="B612" s="460" t="s">
        <v>963</v>
      </c>
      <c r="C612" s="465">
        <f>'B15'!I8</f>
        <v>0</v>
      </c>
      <c r="D612" s="447"/>
      <c r="E612" s="855"/>
      <c r="F612" s="855"/>
      <c r="G612" s="855"/>
    </row>
    <row r="613" spans="1:7" x14ac:dyDescent="0.2">
      <c r="A613" s="455"/>
      <c r="B613" s="449" t="s">
        <v>430</v>
      </c>
      <c r="C613" s="446">
        <f>'B15'!J8</f>
        <v>0</v>
      </c>
      <c r="D613" s="460"/>
      <c r="E613" s="855"/>
      <c r="F613" s="855"/>
      <c r="G613" s="855"/>
    </row>
    <row r="614" spans="1:7" x14ac:dyDescent="0.2">
      <c r="A614" s="455"/>
      <c r="B614" s="449" t="s">
        <v>431</v>
      </c>
      <c r="C614" s="446">
        <f>'B15'!K8</f>
        <v>0</v>
      </c>
      <c r="D614" s="447"/>
      <c r="E614" s="855"/>
      <c r="F614" s="855"/>
      <c r="G614" s="855"/>
    </row>
    <row r="615" spans="1:7" x14ac:dyDescent="0.2">
      <c r="A615" s="455"/>
      <c r="B615" s="449" t="s">
        <v>729</v>
      </c>
      <c r="C615" s="446">
        <f>'B15'!L8</f>
        <v>0</v>
      </c>
      <c r="D615" s="447"/>
      <c r="E615" s="855"/>
      <c r="F615" s="855"/>
      <c r="G615" s="855"/>
    </row>
    <row r="616" spans="1:7" x14ac:dyDescent="0.2">
      <c r="A616" s="455"/>
      <c r="B616" s="449" t="s">
        <v>432</v>
      </c>
      <c r="C616" s="446">
        <f>'B15'!M8</f>
        <v>0</v>
      </c>
      <c r="D616" s="447"/>
      <c r="E616" s="855"/>
      <c r="F616" s="855"/>
      <c r="G616" s="855"/>
    </row>
    <row r="617" spans="1:7" ht="25.5" x14ac:dyDescent="0.2">
      <c r="A617" s="455"/>
      <c r="B617" s="449" t="s">
        <v>433</v>
      </c>
      <c r="C617" s="446">
        <f>'B15'!N8</f>
        <v>0</v>
      </c>
      <c r="D617" s="447"/>
      <c r="E617" s="855"/>
      <c r="F617" s="855"/>
      <c r="G617" s="855"/>
    </row>
    <row r="618" spans="1:7" x14ac:dyDescent="0.2">
      <c r="A618" s="455"/>
      <c r="B618" s="454" t="s">
        <v>444</v>
      </c>
      <c r="C618" s="446">
        <f>'B15'!O8</f>
        <v>0</v>
      </c>
      <c r="D618" s="455"/>
      <c r="E618" s="855"/>
      <c r="F618" s="855"/>
      <c r="G618" s="855"/>
    </row>
    <row r="619" spans="1:7" x14ac:dyDescent="0.2">
      <c r="A619" s="455"/>
      <c r="B619" s="454" t="s">
        <v>445</v>
      </c>
      <c r="C619" s="446">
        <f>'B15'!P8</f>
        <v>0</v>
      </c>
      <c r="D619" s="447"/>
      <c r="E619" s="855"/>
      <c r="F619" s="855"/>
      <c r="G619" s="855"/>
    </row>
    <row r="620" spans="1:7" x14ac:dyDescent="0.2">
      <c r="A620" s="455"/>
      <c r="B620" s="454" t="s">
        <v>446</v>
      </c>
      <c r="C620" s="446">
        <f>'B15'!Q8</f>
        <v>0</v>
      </c>
      <c r="D620" s="455"/>
      <c r="E620" s="855"/>
      <c r="F620" s="855"/>
      <c r="G620" s="855"/>
    </row>
    <row r="621" spans="1:7" x14ac:dyDescent="0.2">
      <c r="A621" s="455"/>
      <c r="B621" s="454" t="s">
        <v>447</v>
      </c>
      <c r="C621" s="446">
        <f>'B15'!R8</f>
        <v>0</v>
      </c>
      <c r="D621" s="447"/>
      <c r="E621" s="855"/>
      <c r="F621" s="855"/>
      <c r="G621" s="855"/>
    </row>
    <row r="622" spans="1:7" x14ac:dyDescent="0.2">
      <c r="A622" s="443">
        <v>2</v>
      </c>
      <c r="B622" s="445" t="s">
        <v>634</v>
      </c>
      <c r="C622" s="465"/>
      <c r="D622" s="791" t="s">
        <v>171</v>
      </c>
      <c r="E622" s="855"/>
      <c r="F622" s="855"/>
      <c r="G622" s="855"/>
    </row>
    <row r="623" spans="1:7" x14ac:dyDescent="0.2">
      <c r="A623" s="470"/>
      <c r="B623" s="451" t="s">
        <v>44</v>
      </c>
      <c r="C623" s="787">
        <f>'B16'!C7</f>
        <v>0</v>
      </c>
      <c r="D623" s="448"/>
      <c r="E623" s="855"/>
      <c r="F623" s="855"/>
      <c r="G623" s="855"/>
    </row>
    <row r="624" spans="1:7" ht="13.5" x14ac:dyDescent="0.2">
      <c r="A624" s="455"/>
      <c r="B624" s="453" t="s">
        <v>589</v>
      </c>
      <c r="C624" s="465"/>
      <c r="D624" s="447"/>
      <c r="E624" s="855"/>
      <c r="F624" s="855"/>
      <c r="G624" s="855"/>
    </row>
    <row r="625" spans="1:7" x14ac:dyDescent="0.2">
      <c r="A625" s="455"/>
      <c r="B625" s="454" t="s">
        <v>123</v>
      </c>
      <c r="C625" s="446">
        <f>'B16'!D7</f>
        <v>0</v>
      </c>
      <c r="D625" s="449"/>
      <c r="E625" s="855"/>
      <c r="F625" s="855"/>
      <c r="G625" s="855"/>
    </row>
    <row r="626" spans="1:7" x14ac:dyDescent="0.2">
      <c r="A626" s="455"/>
      <c r="B626" s="454" t="s">
        <v>126</v>
      </c>
      <c r="C626" s="446">
        <f>'B16'!E7</f>
        <v>0</v>
      </c>
      <c r="D626" s="447"/>
      <c r="E626" s="855"/>
      <c r="F626" s="855"/>
      <c r="G626" s="855"/>
    </row>
    <row r="627" spans="1:7" x14ac:dyDescent="0.2">
      <c r="A627" s="455"/>
      <c r="B627" s="454" t="s">
        <v>567</v>
      </c>
      <c r="C627" s="446">
        <f>'B16'!F7</f>
        <v>0</v>
      </c>
      <c r="D627" s="447"/>
      <c r="E627" s="855"/>
      <c r="F627" s="855"/>
      <c r="G627" s="855"/>
    </row>
    <row r="628" spans="1:7" x14ac:dyDescent="0.2">
      <c r="A628" s="455"/>
      <c r="B628" s="454" t="s">
        <v>139</v>
      </c>
      <c r="C628" s="446">
        <f>'B16'!G7</f>
        <v>0</v>
      </c>
      <c r="D628" s="448"/>
      <c r="E628" s="855"/>
      <c r="F628" s="855"/>
      <c r="G628" s="855"/>
    </row>
    <row r="629" spans="1:7" ht="13.5" x14ac:dyDescent="0.2">
      <c r="A629" s="455"/>
      <c r="B629" s="453" t="s">
        <v>635</v>
      </c>
      <c r="C629" s="465"/>
      <c r="D629" s="447"/>
      <c r="E629" s="855"/>
      <c r="F629" s="855"/>
      <c r="G629" s="855"/>
    </row>
    <row r="630" spans="1:7" x14ac:dyDescent="0.2">
      <c r="A630" s="455"/>
      <c r="B630" s="454" t="s">
        <v>636</v>
      </c>
      <c r="C630" s="446">
        <f>'B16'!H7</f>
        <v>0</v>
      </c>
      <c r="D630" s="447"/>
      <c r="E630" s="855"/>
      <c r="F630" s="855"/>
      <c r="G630" s="855"/>
    </row>
    <row r="631" spans="1:7" x14ac:dyDescent="0.2">
      <c r="A631" s="455"/>
      <c r="B631" s="454" t="s">
        <v>637</v>
      </c>
      <c r="C631" s="446">
        <f>'B16'!I7</f>
        <v>0</v>
      </c>
      <c r="D631" s="448"/>
      <c r="E631" s="855"/>
      <c r="F631" s="855"/>
      <c r="G631" s="855"/>
    </row>
    <row r="632" spans="1:7" ht="13.5" x14ac:dyDescent="0.2">
      <c r="A632" s="455"/>
      <c r="B632" s="453" t="s">
        <v>638</v>
      </c>
      <c r="C632" s="465"/>
      <c r="D632" s="447"/>
      <c r="E632" s="855"/>
      <c r="F632" s="855"/>
      <c r="G632" s="855"/>
    </row>
    <row r="633" spans="1:7" x14ac:dyDescent="0.2">
      <c r="A633" s="455"/>
      <c r="B633" s="454" t="s">
        <v>21</v>
      </c>
      <c r="C633" s="473">
        <f>'B16'!J7</f>
        <v>0</v>
      </c>
      <c r="D633" s="449"/>
      <c r="E633" s="855"/>
      <c r="F633" s="855"/>
      <c r="G633" s="855"/>
    </row>
    <row r="634" spans="1:7" x14ac:dyDescent="0.2">
      <c r="A634" s="455"/>
      <c r="B634" s="454" t="s">
        <v>557</v>
      </c>
      <c r="C634" s="473">
        <f>'B16'!K7</f>
        <v>0</v>
      </c>
      <c r="D634" s="447"/>
      <c r="E634" s="855"/>
      <c r="F634" s="855"/>
      <c r="G634" s="855"/>
    </row>
    <row r="635" spans="1:7" x14ac:dyDescent="0.2">
      <c r="A635" s="455"/>
      <c r="B635" s="454" t="s">
        <v>156</v>
      </c>
      <c r="C635" s="473">
        <f>'B16'!L7</f>
        <v>0</v>
      </c>
      <c r="D635" s="447"/>
      <c r="E635" s="855"/>
      <c r="F635" s="855"/>
      <c r="G635" s="855"/>
    </row>
    <row r="636" spans="1:7" x14ac:dyDescent="0.2">
      <c r="A636" s="455"/>
      <c r="B636" s="454" t="s">
        <v>10</v>
      </c>
      <c r="C636" s="473">
        <f>'B16'!M7</f>
        <v>0</v>
      </c>
      <c r="D636" s="447"/>
      <c r="E636" s="855"/>
      <c r="F636" s="855"/>
      <c r="G636" s="855"/>
    </row>
    <row r="637" spans="1:7" ht="13.5" x14ac:dyDescent="0.2">
      <c r="A637" s="455"/>
      <c r="B637" s="471" t="s">
        <v>639</v>
      </c>
      <c r="C637" s="465"/>
      <c r="D637" s="447"/>
      <c r="E637" s="855"/>
      <c r="F637" s="855"/>
      <c r="G637" s="855"/>
    </row>
    <row r="638" spans="1:7" x14ac:dyDescent="0.2">
      <c r="A638" s="455"/>
      <c r="B638" s="454" t="s">
        <v>636</v>
      </c>
      <c r="C638" s="446">
        <f>'B16'!N7</f>
        <v>0</v>
      </c>
      <c r="D638" s="449"/>
      <c r="E638" s="855"/>
      <c r="F638" s="855"/>
      <c r="G638" s="855"/>
    </row>
    <row r="639" spans="1:7" x14ac:dyDescent="0.2">
      <c r="A639" s="455"/>
      <c r="B639" s="454" t="s">
        <v>637</v>
      </c>
      <c r="C639" s="446">
        <f>'B16'!O7</f>
        <v>0</v>
      </c>
      <c r="D639" s="447"/>
      <c r="E639" s="855"/>
      <c r="F639" s="855"/>
      <c r="G639" s="855"/>
    </row>
    <row r="640" spans="1:7" ht="13.5" x14ac:dyDescent="0.2">
      <c r="A640" s="455"/>
      <c r="B640" s="453" t="s">
        <v>633</v>
      </c>
      <c r="C640" s="446"/>
      <c r="D640" s="447"/>
      <c r="E640" s="855"/>
      <c r="F640" s="855"/>
      <c r="G640" s="855"/>
    </row>
    <row r="641" spans="1:7" x14ac:dyDescent="0.2">
      <c r="A641" s="455"/>
      <c r="B641" s="454" t="s">
        <v>149</v>
      </c>
      <c r="C641" s="446">
        <f>'B16'!C8</f>
        <v>0</v>
      </c>
      <c r="D641" s="448"/>
      <c r="E641" s="855"/>
      <c r="F641" s="855"/>
      <c r="G641" s="855"/>
    </row>
    <row r="642" spans="1:7" x14ac:dyDescent="0.2">
      <c r="A642" s="455"/>
      <c r="B642" s="454" t="s">
        <v>150</v>
      </c>
      <c r="C642" s="446">
        <f>'B16'!C9</f>
        <v>0</v>
      </c>
      <c r="D642" s="447"/>
      <c r="E642" s="855"/>
      <c r="F642" s="855"/>
      <c r="G642" s="855"/>
    </row>
    <row r="643" spans="1:7" x14ac:dyDescent="0.2">
      <c r="A643" s="455"/>
      <c r="B643" s="454" t="s">
        <v>559</v>
      </c>
      <c r="C643" s="446">
        <f>'B16'!C10</f>
        <v>0</v>
      </c>
      <c r="D643" s="447"/>
      <c r="E643" s="855"/>
      <c r="F643" s="855"/>
      <c r="G643" s="855"/>
    </row>
    <row r="644" spans="1:7" x14ac:dyDescent="0.2">
      <c r="A644" s="455"/>
      <c r="B644" s="454" t="s">
        <v>567</v>
      </c>
      <c r="C644" s="446">
        <f>'B16'!C11</f>
        <v>0</v>
      </c>
      <c r="D644" s="447"/>
      <c r="E644" s="855"/>
      <c r="F644" s="855"/>
      <c r="G644" s="855"/>
    </row>
    <row r="645" spans="1:7" x14ac:dyDescent="0.2">
      <c r="A645" s="455"/>
      <c r="B645" s="454" t="s">
        <v>241</v>
      </c>
      <c r="C645" s="446">
        <f>'B16'!C12</f>
        <v>0</v>
      </c>
      <c r="D645" s="447"/>
      <c r="E645" s="855"/>
      <c r="F645" s="855"/>
      <c r="G645" s="855"/>
    </row>
    <row r="646" spans="1:7" x14ac:dyDescent="0.2">
      <c r="A646" s="455"/>
      <c r="B646" s="454" t="s">
        <v>151</v>
      </c>
      <c r="C646" s="446">
        <f>'B16'!C13</f>
        <v>0</v>
      </c>
      <c r="D646" s="447"/>
      <c r="E646" s="855"/>
      <c r="F646" s="855"/>
      <c r="G646" s="855"/>
    </row>
    <row r="647" spans="1:7" x14ac:dyDescent="0.2">
      <c r="A647" s="455"/>
      <c r="B647" s="454" t="s">
        <v>10</v>
      </c>
      <c r="C647" s="446">
        <f>'B16'!C14</f>
        <v>0</v>
      </c>
      <c r="D647" s="447"/>
      <c r="E647" s="855"/>
      <c r="F647" s="855"/>
      <c r="G647" s="855"/>
    </row>
    <row r="648" spans="1:7" ht="13.5" x14ac:dyDescent="0.2">
      <c r="A648" s="455"/>
      <c r="B648" s="453" t="s">
        <v>5</v>
      </c>
      <c r="C648" s="465"/>
      <c r="D648" s="447"/>
      <c r="E648" s="855"/>
      <c r="F648" s="855"/>
      <c r="G648" s="855"/>
    </row>
    <row r="649" spans="1:7" x14ac:dyDescent="0.2">
      <c r="A649" s="455"/>
      <c r="B649" s="454" t="s">
        <v>157</v>
      </c>
      <c r="C649" s="446">
        <f>'B16'!P7</f>
        <v>0</v>
      </c>
      <c r="D649" s="449"/>
      <c r="E649" s="855"/>
      <c r="F649" s="855"/>
      <c r="G649" s="855"/>
    </row>
    <row r="650" spans="1:7" x14ac:dyDescent="0.2">
      <c r="A650" s="455"/>
      <c r="B650" s="454" t="s">
        <v>158</v>
      </c>
      <c r="C650" s="446">
        <f>'B16'!Q7</f>
        <v>0</v>
      </c>
      <c r="D650" s="456"/>
      <c r="E650" s="855"/>
      <c r="F650" s="855"/>
      <c r="G650" s="855"/>
    </row>
    <row r="651" spans="1:7" x14ac:dyDescent="0.2">
      <c r="A651" s="455"/>
      <c r="B651" s="454" t="s">
        <v>640</v>
      </c>
      <c r="C651" s="446">
        <f>'B16'!R7</f>
        <v>0</v>
      </c>
      <c r="D651" s="447"/>
      <c r="E651" s="855"/>
      <c r="F651" s="855"/>
      <c r="G651" s="855"/>
    </row>
    <row r="652" spans="1:7" x14ac:dyDescent="0.2">
      <c r="A652" s="455"/>
      <c r="B652" s="454" t="s">
        <v>641</v>
      </c>
      <c r="C652" s="446">
        <f>'B16'!S7</f>
        <v>0</v>
      </c>
      <c r="D652" s="447"/>
      <c r="E652" s="855"/>
      <c r="F652" s="855"/>
      <c r="G652" s="855"/>
    </row>
    <row r="653" spans="1:7" ht="25.5" x14ac:dyDescent="0.2">
      <c r="A653" s="455"/>
      <c r="B653" s="454" t="s">
        <v>642</v>
      </c>
      <c r="C653" s="446">
        <f>'B16'!T7</f>
        <v>0</v>
      </c>
      <c r="D653" s="447"/>
      <c r="E653" s="855"/>
      <c r="F653" s="855"/>
      <c r="G653" s="855"/>
    </row>
    <row r="654" spans="1:7" ht="25.5" x14ac:dyDescent="0.2">
      <c r="A654" s="455"/>
      <c r="B654" s="454" t="s">
        <v>643</v>
      </c>
      <c r="C654" s="446">
        <f>'B16'!U7</f>
        <v>0</v>
      </c>
      <c r="D654" s="447"/>
      <c r="E654" s="855"/>
      <c r="F654" s="855"/>
      <c r="G654" s="855"/>
    </row>
    <row r="655" spans="1:7" ht="13.5" x14ac:dyDescent="0.2">
      <c r="A655" s="455"/>
      <c r="B655" s="453" t="s">
        <v>644</v>
      </c>
      <c r="C655" s="465"/>
      <c r="D655" s="447"/>
      <c r="E655" s="855"/>
      <c r="F655" s="855"/>
      <c r="G655" s="855"/>
    </row>
    <row r="656" spans="1:7" x14ac:dyDescent="0.2">
      <c r="A656" s="455"/>
      <c r="B656" s="454" t="s">
        <v>645</v>
      </c>
      <c r="C656" s="446">
        <f>'B16'!V7</f>
        <v>0</v>
      </c>
      <c r="D656" s="449"/>
      <c r="E656" s="855"/>
      <c r="F656" s="855"/>
      <c r="G656" s="855"/>
    </row>
    <row r="657" spans="1:7" x14ac:dyDescent="0.2">
      <c r="A657" s="455"/>
      <c r="B657" s="454" t="s">
        <v>646</v>
      </c>
      <c r="C657" s="446">
        <f>'B16'!W7</f>
        <v>0</v>
      </c>
      <c r="D657" s="447"/>
      <c r="E657" s="855"/>
      <c r="F657" s="855"/>
      <c r="G657" s="855"/>
    </row>
    <row r="658" spans="1:7" x14ac:dyDescent="0.2">
      <c r="A658" s="455"/>
      <c r="B658" s="454" t="s">
        <v>647</v>
      </c>
      <c r="C658" s="446">
        <f>'B16'!X7</f>
        <v>0</v>
      </c>
      <c r="D658" s="447"/>
      <c r="E658" s="855"/>
      <c r="F658" s="855"/>
      <c r="G658" s="855"/>
    </row>
    <row r="659" spans="1:7" x14ac:dyDescent="0.2">
      <c r="A659" s="455"/>
      <c r="B659" s="454" t="s">
        <v>648</v>
      </c>
      <c r="C659" s="446">
        <f>'B16'!Y7</f>
        <v>0</v>
      </c>
      <c r="D659" s="447"/>
      <c r="E659" s="855"/>
      <c r="F659" s="855"/>
      <c r="G659" s="855"/>
    </row>
    <row r="660" spans="1:7" x14ac:dyDescent="0.2">
      <c r="A660" s="455"/>
      <c r="B660" s="454" t="s">
        <v>649</v>
      </c>
      <c r="C660" s="446">
        <f>'B16'!Z7</f>
        <v>0</v>
      </c>
      <c r="D660" s="447"/>
      <c r="E660" s="855"/>
      <c r="F660" s="855"/>
      <c r="G660" s="855"/>
    </row>
    <row r="661" spans="1:7" x14ac:dyDescent="0.2">
      <c r="A661" s="455"/>
      <c r="B661" s="454" t="s">
        <v>650</v>
      </c>
      <c r="C661" s="446">
        <f>'B16'!AA7</f>
        <v>0</v>
      </c>
      <c r="D661" s="447"/>
      <c r="E661" s="855"/>
      <c r="F661" s="855"/>
      <c r="G661" s="855"/>
    </row>
    <row r="662" spans="1:7" ht="25.5" x14ac:dyDescent="0.2">
      <c r="A662" s="448" t="s">
        <v>28</v>
      </c>
      <c r="B662" s="474" t="s">
        <v>651</v>
      </c>
      <c r="C662" s="465"/>
      <c r="D662" s="447"/>
      <c r="E662" s="855"/>
      <c r="F662" s="855"/>
      <c r="G662" s="855"/>
    </row>
    <row r="663" spans="1:7" x14ac:dyDescent="0.2">
      <c r="A663" s="443">
        <v>1</v>
      </c>
      <c r="B663" s="467" t="s">
        <v>604</v>
      </c>
      <c r="C663" s="465"/>
      <c r="D663" s="791" t="s">
        <v>179</v>
      </c>
      <c r="E663" s="855"/>
      <c r="F663" s="855"/>
      <c r="G663" s="855"/>
    </row>
    <row r="664" spans="1:7" x14ac:dyDescent="0.2">
      <c r="A664" s="450"/>
      <c r="B664" s="468" t="s">
        <v>49</v>
      </c>
      <c r="C664" s="787">
        <f>'B17'!C6</f>
        <v>0</v>
      </c>
      <c r="D664" s="448"/>
      <c r="E664" s="855"/>
      <c r="F664" s="855"/>
      <c r="G664" s="855"/>
    </row>
    <row r="665" spans="1:7" ht="13.5" x14ac:dyDescent="0.2">
      <c r="A665" s="443"/>
      <c r="B665" s="453" t="s">
        <v>600</v>
      </c>
      <c r="C665" s="465"/>
      <c r="D665" s="447"/>
      <c r="E665" s="855"/>
      <c r="F665" s="855"/>
      <c r="G665" s="855"/>
    </row>
    <row r="666" spans="1:7" x14ac:dyDescent="0.2">
      <c r="A666" s="443"/>
      <c r="B666" s="454" t="s">
        <v>123</v>
      </c>
      <c r="C666" s="446">
        <f>'B17'!D6</f>
        <v>0</v>
      </c>
      <c r="D666" s="449"/>
      <c r="E666" s="855"/>
      <c r="F666" s="855"/>
      <c r="G666" s="855"/>
    </row>
    <row r="667" spans="1:7" x14ac:dyDescent="0.2">
      <c r="A667" s="443"/>
      <c r="B667" s="454" t="s">
        <v>126</v>
      </c>
      <c r="C667" s="446">
        <f>'B17'!E6</f>
        <v>0</v>
      </c>
      <c r="D667" s="447"/>
      <c r="E667" s="855"/>
      <c r="F667" s="855"/>
      <c r="G667" s="855"/>
    </row>
    <row r="668" spans="1:7" x14ac:dyDescent="0.2">
      <c r="A668" s="443"/>
      <c r="B668" s="454" t="s">
        <v>567</v>
      </c>
      <c r="C668" s="446">
        <f>'B17'!F6</f>
        <v>0</v>
      </c>
      <c r="D668" s="448"/>
      <c r="E668" s="855"/>
      <c r="F668" s="855"/>
      <c r="G668" s="855"/>
    </row>
    <row r="669" spans="1:7" x14ac:dyDescent="0.2">
      <c r="A669" s="443"/>
      <c r="B669" s="454" t="s">
        <v>151</v>
      </c>
      <c r="C669" s="446">
        <f>'B17'!G6</f>
        <v>0</v>
      </c>
      <c r="D669" s="448"/>
      <c r="E669" s="855"/>
      <c r="F669" s="855"/>
      <c r="G669" s="855"/>
    </row>
    <row r="670" spans="1:7" ht="13.5" x14ac:dyDescent="0.2">
      <c r="A670" s="443"/>
      <c r="B670" s="453" t="s">
        <v>602</v>
      </c>
      <c r="C670" s="465"/>
      <c r="D670" s="447"/>
      <c r="E670" s="855"/>
      <c r="F670" s="855"/>
      <c r="G670" s="855"/>
    </row>
    <row r="671" spans="1:7" ht="38.25" x14ac:dyDescent="0.2">
      <c r="A671" s="443"/>
      <c r="B671" s="454" t="s">
        <v>420</v>
      </c>
      <c r="C671" s="446">
        <f>'B17'!H6</f>
        <v>0</v>
      </c>
      <c r="D671" s="449"/>
      <c r="E671" s="855"/>
      <c r="F671" s="855"/>
      <c r="G671" s="855"/>
    </row>
    <row r="672" spans="1:7" x14ac:dyDescent="0.2">
      <c r="A672" s="443"/>
      <c r="B672" s="454" t="s">
        <v>421</v>
      </c>
      <c r="C672" s="446">
        <f>'B17'!I6</f>
        <v>0</v>
      </c>
      <c r="D672" s="447"/>
      <c r="E672" s="855"/>
      <c r="F672" s="855"/>
      <c r="G672" s="855"/>
    </row>
    <row r="673" spans="1:7" x14ac:dyDescent="0.2">
      <c r="A673" s="443"/>
      <c r="B673" s="454" t="s">
        <v>104</v>
      </c>
      <c r="C673" s="446">
        <f>'B17'!J6</f>
        <v>0</v>
      </c>
      <c r="D673" s="447"/>
      <c r="E673" s="855"/>
      <c r="F673" s="855"/>
      <c r="G673" s="855"/>
    </row>
    <row r="674" spans="1:7" ht="25.5" x14ac:dyDescent="0.2">
      <c r="A674" s="443"/>
      <c r="B674" s="454" t="s">
        <v>653</v>
      </c>
      <c r="C674" s="446">
        <f>'B17'!K6</f>
        <v>0</v>
      </c>
      <c r="D674" s="447"/>
      <c r="E674" s="855"/>
      <c r="F674" s="855"/>
      <c r="G674" s="855"/>
    </row>
    <row r="675" spans="1:7" ht="25.5" x14ac:dyDescent="0.2">
      <c r="A675" s="443"/>
      <c r="B675" s="454" t="s">
        <v>340</v>
      </c>
      <c r="C675" s="446">
        <f>'B17'!L6</f>
        <v>0</v>
      </c>
      <c r="D675" s="447"/>
      <c r="E675" s="855"/>
      <c r="F675" s="855"/>
      <c r="G675" s="855"/>
    </row>
    <row r="676" spans="1:7" x14ac:dyDescent="0.2">
      <c r="A676" s="443"/>
      <c r="B676" s="454" t="s">
        <v>798</v>
      </c>
      <c r="C676" s="446">
        <f>'B17'!M6</f>
        <v>0</v>
      </c>
      <c r="D676" s="447"/>
      <c r="E676" s="855"/>
      <c r="F676" s="855"/>
      <c r="G676" s="855"/>
    </row>
    <row r="677" spans="1:7" x14ac:dyDescent="0.2">
      <c r="A677" s="443"/>
      <c r="B677" s="464" t="s">
        <v>562</v>
      </c>
      <c r="C677" s="465">
        <f>'B17'!N6</f>
        <v>0</v>
      </c>
      <c r="D677" s="447"/>
      <c r="E677" s="855"/>
      <c r="F677" s="855"/>
      <c r="G677" s="855"/>
    </row>
    <row r="678" spans="1:7" x14ac:dyDescent="0.2">
      <c r="A678" s="443"/>
      <c r="B678" s="454" t="s">
        <v>41</v>
      </c>
      <c r="C678" s="446">
        <f>'B17'!O6</f>
        <v>0</v>
      </c>
      <c r="D678" s="447"/>
      <c r="E678" s="855"/>
      <c r="F678" s="855"/>
      <c r="G678" s="855"/>
    </row>
    <row r="679" spans="1:7" x14ac:dyDescent="0.2">
      <c r="A679" s="443"/>
      <c r="B679" s="454" t="s">
        <v>12</v>
      </c>
      <c r="C679" s="446">
        <f>'B17'!P6</f>
        <v>0</v>
      </c>
      <c r="D679" s="447"/>
      <c r="E679" s="855"/>
      <c r="F679" s="855"/>
      <c r="G679" s="855"/>
    </row>
    <row r="680" spans="1:7" ht="13.5" x14ac:dyDescent="0.2">
      <c r="A680" s="443"/>
      <c r="B680" s="453" t="s">
        <v>605</v>
      </c>
      <c r="D680" s="447"/>
      <c r="E680" s="855"/>
      <c r="F680" s="855"/>
      <c r="G680" s="855"/>
    </row>
    <row r="681" spans="1:7" x14ac:dyDescent="0.2">
      <c r="A681" s="443"/>
      <c r="B681" s="449" t="s">
        <v>38</v>
      </c>
      <c r="C681" s="446">
        <f>'B17'!C7</f>
        <v>0</v>
      </c>
      <c r="D681" s="447"/>
      <c r="E681" s="855"/>
      <c r="F681" s="855"/>
      <c r="G681" s="855"/>
    </row>
    <row r="682" spans="1:7" x14ac:dyDescent="0.2">
      <c r="A682" s="443"/>
      <c r="B682" s="454" t="s">
        <v>149</v>
      </c>
      <c r="C682" s="446">
        <f>'B17'!C8</f>
        <v>0</v>
      </c>
      <c r="D682" s="448"/>
      <c r="E682" s="855"/>
      <c r="F682" s="855"/>
      <c r="G682" s="855"/>
    </row>
    <row r="683" spans="1:7" x14ac:dyDescent="0.2">
      <c r="A683" s="443"/>
      <c r="B683" s="454" t="s">
        <v>8</v>
      </c>
      <c r="C683" s="446">
        <f>'B17'!C9</f>
        <v>0</v>
      </c>
      <c r="D683" s="447"/>
      <c r="E683" s="855"/>
      <c r="F683" s="855"/>
      <c r="G683" s="855"/>
    </row>
    <row r="684" spans="1:7" x14ac:dyDescent="0.2">
      <c r="A684" s="443"/>
      <c r="B684" s="454" t="s">
        <v>559</v>
      </c>
      <c r="C684" s="446">
        <f>'B17'!C10</f>
        <v>0</v>
      </c>
      <c r="D684" s="447"/>
      <c r="E684" s="855"/>
      <c r="F684" s="855"/>
      <c r="G684" s="855"/>
    </row>
    <row r="685" spans="1:7" x14ac:dyDescent="0.2">
      <c r="A685" s="443"/>
      <c r="B685" s="454" t="s">
        <v>560</v>
      </c>
      <c r="C685" s="446">
        <f>'B17'!C11</f>
        <v>0</v>
      </c>
      <c r="D685" s="447"/>
      <c r="E685" s="855"/>
      <c r="F685" s="855"/>
      <c r="G685" s="855"/>
    </row>
    <row r="686" spans="1:7" x14ac:dyDescent="0.2">
      <c r="A686" s="443"/>
      <c r="B686" s="454" t="s">
        <v>241</v>
      </c>
      <c r="C686" s="446">
        <f>'B17'!C12</f>
        <v>0</v>
      </c>
      <c r="D686" s="448"/>
      <c r="E686" s="855"/>
      <c r="F686" s="855"/>
      <c r="G686" s="855"/>
    </row>
    <row r="687" spans="1:7" x14ac:dyDescent="0.2">
      <c r="A687" s="443"/>
      <c r="B687" s="454" t="s">
        <v>9</v>
      </c>
      <c r="C687" s="446">
        <f>'B17'!C13</f>
        <v>0</v>
      </c>
      <c r="D687" s="447"/>
      <c r="E687" s="855"/>
      <c r="F687" s="855"/>
      <c r="G687" s="855"/>
    </row>
    <row r="688" spans="1:7" x14ac:dyDescent="0.2">
      <c r="A688" s="443"/>
      <c r="B688" s="454" t="s">
        <v>248</v>
      </c>
      <c r="C688" s="446">
        <f>'B17'!C14</f>
        <v>0</v>
      </c>
      <c r="D688" s="447"/>
      <c r="E688" s="855"/>
      <c r="F688" s="855"/>
      <c r="G688" s="855"/>
    </row>
    <row r="689" spans="1:7" x14ac:dyDescent="0.2">
      <c r="A689" s="443"/>
      <c r="B689" s="454" t="s">
        <v>302</v>
      </c>
      <c r="C689" s="446">
        <f>'B17'!C15</f>
        <v>0</v>
      </c>
      <c r="D689" s="447"/>
      <c r="E689" s="855"/>
      <c r="F689" s="855"/>
      <c r="G689" s="855"/>
    </row>
    <row r="690" spans="1:7" ht="13.5" x14ac:dyDescent="0.2">
      <c r="A690" s="443"/>
      <c r="B690" s="453" t="s">
        <v>555</v>
      </c>
      <c r="C690" s="446"/>
      <c r="D690" s="447"/>
      <c r="E690" s="855"/>
      <c r="F690" s="855"/>
      <c r="G690" s="855"/>
    </row>
    <row r="691" spans="1:7" x14ac:dyDescent="0.2">
      <c r="A691" s="443"/>
      <c r="B691" s="454" t="s">
        <v>56</v>
      </c>
      <c r="C691" s="446">
        <f>'B17'!Q6</f>
        <v>0</v>
      </c>
      <c r="D691" s="449"/>
      <c r="E691" s="855"/>
      <c r="F691" s="855"/>
      <c r="G691" s="855"/>
    </row>
    <row r="692" spans="1:7" x14ac:dyDescent="0.2">
      <c r="A692" s="443"/>
      <c r="B692" s="454" t="s">
        <v>956</v>
      </c>
      <c r="C692" s="446">
        <f>'B17'!R6</f>
        <v>0</v>
      </c>
      <c r="D692" s="447"/>
      <c r="E692" s="855"/>
      <c r="F692" s="855"/>
      <c r="G692" s="855"/>
    </row>
    <row r="693" spans="1:7" x14ac:dyDescent="0.2">
      <c r="A693" s="443"/>
      <c r="B693" s="454" t="s">
        <v>57</v>
      </c>
      <c r="C693" s="446">
        <f>'B17'!S6</f>
        <v>0</v>
      </c>
      <c r="D693" s="447"/>
      <c r="E693" s="855"/>
      <c r="F693" s="855"/>
      <c r="G693" s="855"/>
    </row>
    <row r="694" spans="1:7" x14ac:dyDescent="0.2">
      <c r="A694" s="443">
        <v>2</v>
      </c>
      <c r="B694" s="467" t="s">
        <v>599</v>
      </c>
      <c r="C694" s="465"/>
      <c r="D694" s="791" t="s">
        <v>183</v>
      </c>
      <c r="E694" s="855"/>
      <c r="F694" s="855"/>
      <c r="G694" s="855"/>
    </row>
    <row r="695" spans="1:7" x14ac:dyDescent="0.2">
      <c r="A695" s="470"/>
      <c r="B695" s="468" t="s">
        <v>99</v>
      </c>
      <c r="C695" s="787">
        <f>'B18'!C6</f>
        <v>0</v>
      </c>
      <c r="D695" s="448"/>
      <c r="E695" s="855"/>
      <c r="F695" s="855"/>
      <c r="G695" s="855"/>
    </row>
    <row r="696" spans="1:7" ht="13.5" x14ac:dyDescent="0.2">
      <c r="A696" s="455"/>
      <c r="B696" s="453" t="s">
        <v>600</v>
      </c>
      <c r="C696" s="465"/>
      <c r="D696" s="447"/>
      <c r="E696" s="855"/>
      <c r="F696" s="855"/>
      <c r="G696" s="855"/>
    </row>
    <row r="697" spans="1:7" x14ac:dyDescent="0.2">
      <c r="A697" s="455"/>
      <c r="B697" s="454" t="s">
        <v>123</v>
      </c>
      <c r="C697" s="446">
        <f>'B18'!D6</f>
        <v>0</v>
      </c>
      <c r="D697" s="449"/>
      <c r="E697" s="855"/>
      <c r="F697" s="855"/>
      <c r="G697" s="855"/>
    </row>
    <row r="698" spans="1:7" x14ac:dyDescent="0.2">
      <c r="A698" s="455"/>
      <c r="B698" s="454" t="s">
        <v>126</v>
      </c>
      <c r="C698" s="446">
        <f>'B18'!E6</f>
        <v>0</v>
      </c>
      <c r="D698" s="447"/>
      <c r="E698" s="855"/>
      <c r="F698" s="855"/>
      <c r="G698" s="855"/>
    </row>
    <row r="699" spans="1:7" x14ac:dyDescent="0.2">
      <c r="A699" s="455"/>
      <c r="B699" s="454" t="s">
        <v>567</v>
      </c>
      <c r="C699" s="446">
        <f>'B18'!F6</f>
        <v>0</v>
      </c>
      <c r="D699" s="447"/>
      <c r="E699" s="855"/>
      <c r="F699" s="855"/>
      <c r="G699" s="855"/>
    </row>
    <row r="700" spans="1:7" x14ac:dyDescent="0.2">
      <c r="A700" s="455"/>
      <c r="B700" s="454" t="s">
        <v>162</v>
      </c>
      <c r="C700" s="446">
        <f>'B18'!G6</f>
        <v>0</v>
      </c>
      <c r="D700" s="448"/>
      <c r="E700" s="855"/>
      <c r="F700" s="855"/>
      <c r="G700" s="855"/>
    </row>
    <row r="701" spans="1:7" ht="13.5" x14ac:dyDescent="0.2">
      <c r="A701" s="455"/>
      <c r="B701" s="453" t="s">
        <v>602</v>
      </c>
      <c r="C701" s="465"/>
      <c r="D701" s="447"/>
      <c r="E701" s="855"/>
      <c r="F701" s="855"/>
      <c r="G701" s="855"/>
    </row>
    <row r="702" spans="1:7" ht="25.5" x14ac:dyDescent="0.2">
      <c r="A702" s="455"/>
      <c r="B702" s="454" t="s">
        <v>384</v>
      </c>
      <c r="C702" s="446">
        <f>'B18'!H6</f>
        <v>0</v>
      </c>
      <c r="D702" s="449"/>
      <c r="E702" s="855"/>
      <c r="F702" s="855"/>
      <c r="G702" s="855"/>
    </row>
    <row r="703" spans="1:7" x14ac:dyDescent="0.2">
      <c r="A703" s="455"/>
      <c r="B703" s="454" t="s">
        <v>104</v>
      </c>
      <c r="C703" s="446">
        <f>'B18'!I6</f>
        <v>0</v>
      </c>
      <c r="D703" s="447"/>
      <c r="E703" s="855"/>
      <c r="F703" s="855"/>
      <c r="G703" s="855"/>
    </row>
    <row r="704" spans="1:7" ht="25.5" x14ac:dyDescent="0.2">
      <c r="A704" s="455"/>
      <c r="B704" s="454" t="s">
        <v>385</v>
      </c>
      <c r="C704" s="446">
        <f>'B18'!J6</f>
        <v>0</v>
      </c>
      <c r="D704" s="447"/>
      <c r="E704" s="855"/>
      <c r="F704" s="855"/>
      <c r="G704" s="855"/>
    </row>
    <row r="705" spans="1:7" x14ac:dyDescent="0.2">
      <c r="A705" s="455"/>
      <c r="B705" s="454" t="s">
        <v>439</v>
      </c>
      <c r="C705" s="446">
        <f>'B18'!K6</f>
        <v>0</v>
      </c>
      <c r="D705" s="447"/>
      <c r="E705" s="855"/>
      <c r="F705" s="855"/>
      <c r="G705" s="855"/>
    </row>
    <row r="706" spans="1:7" x14ac:dyDescent="0.2">
      <c r="A706" s="455"/>
      <c r="B706" s="454" t="s">
        <v>386</v>
      </c>
      <c r="C706" s="446">
        <f>'B18'!L6</f>
        <v>0</v>
      </c>
      <c r="D706" s="447"/>
      <c r="E706" s="855"/>
      <c r="F706" s="855"/>
      <c r="G706" s="855"/>
    </row>
    <row r="707" spans="1:7" x14ac:dyDescent="0.2">
      <c r="A707" s="455"/>
      <c r="B707" s="454" t="s">
        <v>387</v>
      </c>
      <c r="C707" s="446">
        <f>'B18'!M6</f>
        <v>0</v>
      </c>
      <c r="D707" s="447"/>
      <c r="E707" s="855"/>
      <c r="F707" s="855"/>
      <c r="G707" s="855"/>
    </row>
    <row r="708" spans="1:7" x14ac:dyDescent="0.2">
      <c r="A708" s="455"/>
      <c r="B708" s="454" t="s">
        <v>798</v>
      </c>
      <c r="C708" s="446">
        <f>'B18'!N6</f>
        <v>0</v>
      </c>
      <c r="D708" s="447"/>
      <c r="E708" s="855"/>
      <c r="F708" s="855"/>
      <c r="G708" s="855"/>
    </row>
    <row r="709" spans="1:7" x14ac:dyDescent="0.2">
      <c r="A709" s="455"/>
      <c r="B709" s="454" t="s">
        <v>422</v>
      </c>
      <c r="C709" s="446">
        <f>'B18'!O6</f>
        <v>0</v>
      </c>
      <c r="D709" s="447"/>
      <c r="E709" s="855"/>
      <c r="F709" s="855"/>
      <c r="G709" s="855"/>
    </row>
    <row r="710" spans="1:7" x14ac:dyDescent="0.2">
      <c r="A710" s="455"/>
      <c r="B710" s="454" t="s">
        <v>12</v>
      </c>
      <c r="C710" s="446">
        <f>'B18'!P6</f>
        <v>0</v>
      </c>
      <c r="D710" s="447"/>
      <c r="E710" s="855"/>
      <c r="F710" s="855"/>
      <c r="G710" s="855"/>
    </row>
    <row r="711" spans="1:7" ht="13.5" x14ac:dyDescent="0.2">
      <c r="A711" s="455"/>
      <c r="B711" s="469" t="s">
        <v>583</v>
      </c>
      <c r="C711" s="465"/>
      <c r="D711" s="447"/>
      <c r="E711" s="855"/>
      <c r="F711" s="855"/>
      <c r="G711" s="855"/>
    </row>
    <row r="712" spans="1:7" x14ac:dyDescent="0.2">
      <c r="A712" s="455"/>
      <c r="B712" s="454" t="s">
        <v>20</v>
      </c>
      <c r="C712" s="446">
        <f>'B18'!C7</f>
        <v>0</v>
      </c>
      <c r="D712" s="448"/>
      <c r="E712" s="855"/>
      <c r="F712" s="855"/>
      <c r="G712" s="855"/>
    </row>
    <row r="713" spans="1:7" x14ac:dyDescent="0.2">
      <c r="A713" s="455"/>
      <c r="B713" s="454" t="s">
        <v>21</v>
      </c>
      <c r="C713" s="446">
        <f>'B18'!C8</f>
        <v>0</v>
      </c>
      <c r="D713" s="447"/>
      <c r="E713" s="855"/>
      <c r="F713" s="855"/>
      <c r="G713" s="855"/>
    </row>
    <row r="714" spans="1:7" x14ac:dyDescent="0.2">
      <c r="A714" s="455"/>
      <c r="B714" s="454" t="s">
        <v>557</v>
      </c>
      <c r="C714" s="446">
        <f>'B18'!C9</f>
        <v>0</v>
      </c>
      <c r="D714" s="447"/>
      <c r="E714" s="855"/>
      <c r="F714" s="855"/>
      <c r="G714" s="855"/>
    </row>
    <row r="715" spans="1:7" x14ac:dyDescent="0.2">
      <c r="A715" s="455"/>
      <c r="B715" s="454" t="s">
        <v>22</v>
      </c>
      <c r="C715" s="446">
        <f>'B18'!C10</f>
        <v>0</v>
      </c>
      <c r="D715" s="448"/>
      <c r="E715" s="855"/>
      <c r="F715" s="855"/>
      <c r="G715" s="855"/>
    </row>
    <row r="716" spans="1:7" ht="13.5" x14ac:dyDescent="0.2">
      <c r="A716" s="455"/>
      <c r="B716" s="453" t="s">
        <v>95</v>
      </c>
      <c r="C716" s="446">
        <f>'B18'!C11</f>
        <v>0</v>
      </c>
      <c r="D716" s="447"/>
      <c r="E716" s="855"/>
      <c r="F716" s="855"/>
      <c r="G716" s="855"/>
    </row>
    <row r="717" spans="1:7" x14ac:dyDescent="0.2">
      <c r="A717" s="455"/>
      <c r="B717" s="454" t="s">
        <v>25</v>
      </c>
      <c r="C717" s="446">
        <f>'B18'!C12</f>
        <v>0</v>
      </c>
      <c r="D717" s="447"/>
      <c r="E717" s="855"/>
      <c r="F717" s="855"/>
      <c r="G717" s="855"/>
    </row>
    <row r="718" spans="1:7" x14ac:dyDescent="0.2">
      <c r="A718" s="455"/>
      <c r="B718" s="454" t="s">
        <v>26</v>
      </c>
      <c r="C718" s="446">
        <f>'B18'!C13</f>
        <v>0</v>
      </c>
      <c r="D718" s="447"/>
      <c r="E718" s="855"/>
      <c r="F718" s="855"/>
      <c r="G718" s="855"/>
    </row>
    <row r="719" spans="1:7" x14ac:dyDescent="0.2">
      <c r="A719" s="455"/>
      <c r="B719" s="458" t="s">
        <v>94</v>
      </c>
      <c r="C719" s="446">
        <f>'B18'!C14</f>
        <v>0</v>
      </c>
      <c r="D719" s="447"/>
      <c r="E719" s="855"/>
      <c r="F719" s="855"/>
      <c r="G719" s="855"/>
    </row>
    <row r="720" spans="1:7" x14ac:dyDescent="0.2">
      <c r="A720" s="455"/>
      <c r="B720" s="458" t="s">
        <v>652</v>
      </c>
      <c r="C720" s="446">
        <f>'B18'!C15</f>
        <v>0</v>
      </c>
      <c r="D720" s="447"/>
      <c r="E720" s="855"/>
      <c r="F720" s="855"/>
      <c r="G720" s="855"/>
    </row>
    <row r="721" spans="1:7" x14ac:dyDescent="0.2">
      <c r="A721" s="455"/>
      <c r="B721" s="454" t="s">
        <v>558</v>
      </c>
      <c r="C721" s="446">
        <f>'B18'!C16</f>
        <v>0</v>
      </c>
      <c r="D721" s="447"/>
      <c r="E721" s="855"/>
      <c r="F721" s="855"/>
      <c r="G721" s="855"/>
    </row>
    <row r="722" spans="1:7" x14ac:dyDescent="0.2">
      <c r="A722" s="455"/>
      <c r="B722" s="458" t="s">
        <v>94</v>
      </c>
      <c r="C722" s="446">
        <f>'B18'!C17</f>
        <v>0</v>
      </c>
      <c r="D722" s="447"/>
      <c r="E722" s="855"/>
      <c r="F722" s="855"/>
      <c r="G722" s="855"/>
    </row>
    <row r="723" spans="1:7" x14ac:dyDescent="0.2">
      <c r="A723" s="455"/>
      <c r="B723" s="458" t="s">
        <v>652</v>
      </c>
      <c r="C723" s="446">
        <f>'B18'!C18</f>
        <v>0</v>
      </c>
      <c r="D723" s="447"/>
      <c r="E723" s="855"/>
      <c r="F723" s="855"/>
      <c r="G723" s="855"/>
    </row>
    <row r="724" spans="1:7" x14ac:dyDescent="0.2">
      <c r="A724" s="455"/>
      <c r="B724" s="454" t="s">
        <v>563</v>
      </c>
      <c r="C724" s="446">
        <f>'B18'!C19</f>
        <v>0</v>
      </c>
      <c r="D724" s="448"/>
      <c r="E724" s="855"/>
      <c r="F724" s="855"/>
      <c r="G724" s="855"/>
    </row>
    <row r="725" spans="1:7" x14ac:dyDescent="0.2">
      <c r="A725" s="455"/>
      <c r="B725" s="454" t="s">
        <v>353</v>
      </c>
      <c r="C725" s="446">
        <f>'B18'!C20</f>
        <v>0</v>
      </c>
      <c r="D725" s="448"/>
      <c r="E725" s="855"/>
      <c r="F725" s="855"/>
      <c r="G725" s="855"/>
    </row>
    <row r="726" spans="1:7" x14ac:dyDescent="0.2">
      <c r="A726" s="455"/>
      <c r="B726" s="454" t="s">
        <v>92</v>
      </c>
      <c r="C726" s="446">
        <f>'B18'!C21</f>
        <v>0</v>
      </c>
      <c r="D726" s="456"/>
      <c r="E726" s="855"/>
      <c r="F726" s="855"/>
      <c r="G726" s="855"/>
    </row>
    <row r="727" spans="1:7" ht="13.5" x14ac:dyDescent="0.2">
      <c r="A727" s="455"/>
      <c r="B727" s="453" t="s">
        <v>29</v>
      </c>
      <c r="C727" s="446"/>
      <c r="D727" s="447"/>
      <c r="E727" s="855"/>
      <c r="F727" s="855"/>
      <c r="G727" s="855"/>
    </row>
    <row r="728" spans="1:7" x14ac:dyDescent="0.2">
      <c r="A728" s="455"/>
      <c r="B728" s="454" t="s">
        <v>30</v>
      </c>
      <c r="C728" s="446">
        <f>'B18'!C23</f>
        <v>0</v>
      </c>
      <c r="D728" s="447"/>
      <c r="E728" s="855"/>
      <c r="F728" s="855"/>
      <c r="G728" s="855"/>
    </row>
    <row r="729" spans="1:7" x14ac:dyDescent="0.2">
      <c r="A729" s="455"/>
      <c r="B729" s="454" t="s">
        <v>79</v>
      </c>
      <c r="C729" s="446">
        <f>'B18'!C24</f>
        <v>0</v>
      </c>
      <c r="D729" s="447"/>
      <c r="E729" s="855"/>
      <c r="F729" s="855"/>
      <c r="G729" s="855"/>
    </row>
    <row r="730" spans="1:7" x14ac:dyDescent="0.2">
      <c r="A730" s="455"/>
      <c r="B730" s="454" t="s">
        <v>31</v>
      </c>
      <c r="C730" s="446">
        <f>'B18'!C25</f>
        <v>0</v>
      </c>
      <c r="D730" s="447"/>
      <c r="E730" s="855"/>
      <c r="F730" s="855"/>
      <c r="G730" s="855"/>
    </row>
    <row r="731" spans="1:7" x14ac:dyDescent="0.2">
      <c r="A731" s="455"/>
      <c r="B731" s="454" t="s">
        <v>32</v>
      </c>
      <c r="C731" s="446">
        <f>'B18'!C26</f>
        <v>0</v>
      </c>
      <c r="D731" s="447"/>
      <c r="E731" s="855"/>
      <c r="F731" s="855"/>
      <c r="G731" s="855"/>
    </row>
    <row r="732" spans="1:7" x14ac:dyDescent="0.2">
      <c r="A732" s="455"/>
      <c r="B732" s="454" t="s">
        <v>352</v>
      </c>
      <c r="C732" s="446">
        <f>'B18'!C27</f>
        <v>0</v>
      </c>
      <c r="D732" s="447"/>
      <c r="E732" s="855"/>
      <c r="F732" s="855"/>
      <c r="G732" s="855"/>
    </row>
    <row r="733" spans="1:7" x14ac:dyDescent="0.2">
      <c r="A733" s="455"/>
      <c r="B733" s="454" t="s">
        <v>33</v>
      </c>
      <c r="C733" s="446">
        <f>'B18'!C28</f>
        <v>0</v>
      </c>
      <c r="D733" s="447"/>
      <c r="E733" s="855"/>
      <c r="F733" s="855"/>
      <c r="G733" s="855"/>
    </row>
    <row r="734" spans="1:7" x14ac:dyDescent="0.2">
      <c r="A734" s="455"/>
      <c r="B734" s="454" t="s">
        <v>34</v>
      </c>
      <c r="C734" s="446">
        <f>'B18'!C29</f>
        <v>0</v>
      </c>
      <c r="D734" s="447"/>
      <c r="E734" s="855"/>
      <c r="F734" s="855"/>
      <c r="G734" s="855"/>
    </row>
    <row r="735" spans="1:7" ht="13.5" x14ac:dyDescent="0.2">
      <c r="A735" s="455"/>
      <c r="B735" s="453" t="s">
        <v>555</v>
      </c>
      <c r="C735" s="446"/>
      <c r="D735" s="447"/>
      <c r="E735" s="855"/>
      <c r="F735" s="855"/>
      <c r="G735" s="855"/>
    </row>
    <row r="736" spans="1:7" x14ac:dyDescent="0.2">
      <c r="A736" s="455"/>
      <c r="B736" s="454" t="s">
        <v>97</v>
      </c>
      <c r="C736" s="446">
        <f>'B18'!Q6</f>
        <v>0</v>
      </c>
      <c r="D736" s="449"/>
      <c r="E736" s="855"/>
      <c r="F736" s="855"/>
      <c r="G736" s="855"/>
    </row>
    <row r="737" spans="1:7" x14ac:dyDescent="0.2">
      <c r="A737" s="455"/>
      <c r="B737" s="454" t="s">
        <v>957</v>
      </c>
      <c r="C737" s="446">
        <f>'B18'!R6</f>
        <v>0</v>
      </c>
      <c r="D737" s="447"/>
      <c r="E737" s="855"/>
      <c r="F737" s="855"/>
      <c r="G737" s="855"/>
    </row>
    <row r="738" spans="1:7" x14ac:dyDescent="0.2">
      <c r="A738" s="455"/>
      <c r="B738" s="454" t="s">
        <v>163</v>
      </c>
      <c r="C738" s="446">
        <f>'B18'!S6</f>
        <v>0</v>
      </c>
      <c r="D738" s="447"/>
      <c r="E738" s="855"/>
      <c r="F738" s="855"/>
      <c r="G738" s="855"/>
    </row>
    <row r="739" spans="1:7" x14ac:dyDescent="0.2">
      <c r="A739" s="448" t="s">
        <v>35</v>
      </c>
      <c r="B739" s="449" t="s">
        <v>654</v>
      </c>
      <c r="C739" s="465"/>
      <c r="D739" s="447"/>
      <c r="E739" s="855"/>
      <c r="F739" s="855"/>
      <c r="G739" s="855"/>
    </row>
    <row r="740" spans="1:7" x14ac:dyDescent="0.2">
      <c r="A740" s="443">
        <v>1</v>
      </c>
      <c r="B740" s="445" t="s">
        <v>615</v>
      </c>
      <c r="C740" s="465"/>
      <c r="D740" s="791" t="s">
        <v>189</v>
      </c>
      <c r="E740" s="855"/>
      <c r="F740" s="855"/>
      <c r="G740" s="855"/>
    </row>
    <row r="741" spans="1:7" x14ac:dyDescent="0.2">
      <c r="A741" s="470"/>
      <c r="B741" s="451" t="s">
        <v>86</v>
      </c>
      <c r="C741" s="787">
        <f>'B19'!C6</f>
        <v>0</v>
      </c>
      <c r="D741" s="448"/>
      <c r="E741" s="855"/>
      <c r="F741" s="855"/>
      <c r="G741" s="855"/>
    </row>
    <row r="742" spans="1:7" ht="13.5" x14ac:dyDescent="0.2">
      <c r="A742" s="455"/>
      <c r="B742" s="453" t="s">
        <v>61</v>
      </c>
      <c r="C742" s="465"/>
      <c r="D742" s="447"/>
      <c r="E742" s="855"/>
      <c r="F742" s="855"/>
      <c r="G742" s="855"/>
    </row>
    <row r="743" spans="1:7" x14ac:dyDescent="0.2">
      <c r="A743" s="455"/>
      <c r="B743" s="454" t="s">
        <v>67</v>
      </c>
      <c r="C743" s="446">
        <f>'B19'!D6</f>
        <v>0</v>
      </c>
      <c r="D743" s="447"/>
      <c r="E743" s="855"/>
      <c r="F743" s="855"/>
      <c r="G743" s="855"/>
    </row>
    <row r="744" spans="1:7" x14ac:dyDescent="0.2">
      <c r="A744" s="455"/>
      <c r="B744" s="454" t="s">
        <v>68</v>
      </c>
      <c r="C744" s="446">
        <f>'B19'!E6</f>
        <v>0</v>
      </c>
      <c r="D744" s="447"/>
      <c r="E744" s="855"/>
      <c r="F744" s="855"/>
      <c r="G744" s="855"/>
    </row>
    <row r="745" spans="1:7" ht="13.5" x14ac:dyDescent="0.2">
      <c r="A745" s="455"/>
      <c r="B745" s="453" t="s">
        <v>87</v>
      </c>
      <c r="C745" s="465"/>
      <c r="D745" s="447"/>
      <c r="E745" s="855"/>
      <c r="F745" s="855"/>
      <c r="G745" s="855"/>
    </row>
    <row r="746" spans="1:7" x14ac:dyDescent="0.2">
      <c r="A746" s="455"/>
      <c r="B746" s="454" t="s">
        <v>123</v>
      </c>
      <c r="C746" s="465">
        <f>'B19'!F6</f>
        <v>0</v>
      </c>
      <c r="D746" s="449"/>
      <c r="E746" s="855"/>
      <c r="F746" s="855"/>
      <c r="G746" s="855"/>
    </row>
    <row r="747" spans="1:7" x14ac:dyDescent="0.2">
      <c r="A747" s="455"/>
      <c r="B747" s="454" t="s">
        <v>150</v>
      </c>
      <c r="C747" s="446">
        <f>'B19'!G6</f>
        <v>0</v>
      </c>
      <c r="D747" s="447"/>
      <c r="E747" s="855"/>
      <c r="F747" s="855"/>
      <c r="G747" s="855"/>
    </row>
    <row r="748" spans="1:7" x14ac:dyDescent="0.2">
      <c r="A748" s="455"/>
      <c r="B748" s="454" t="s">
        <v>567</v>
      </c>
      <c r="C748" s="446">
        <f>'B19'!H6</f>
        <v>0</v>
      </c>
      <c r="D748" s="447"/>
      <c r="E748" s="855"/>
      <c r="F748" s="855"/>
      <c r="G748" s="855"/>
    </row>
    <row r="749" spans="1:7" ht="13.5" x14ac:dyDescent="0.2">
      <c r="A749" s="455"/>
      <c r="B749" s="453" t="s">
        <v>64</v>
      </c>
      <c r="C749" s="465"/>
      <c r="D749" s="447"/>
      <c r="E749" s="855"/>
      <c r="F749" s="855"/>
      <c r="G749" s="855"/>
    </row>
    <row r="750" spans="1:7" ht="25.5" x14ac:dyDescent="0.2">
      <c r="A750" s="455"/>
      <c r="B750" s="454" t="s">
        <v>591</v>
      </c>
      <c r="C750" s="446">
        <f>'B19'!I6</f>
        <v>0</v>
      </c>
      <c r="D750" s="449"/>
      <c r="E750" s="855"/>
      <c r="F750" s="855"/>
      <c r="G750" s="855"/>
    </row>
    <row r="751" spans="1:7" x14ac:dyDescent="0.2">
      <c r="A751" s="455"/>
      <c r="B751" s="454" t="s">
        <v>104</v>
      </c>
      <c r="C751" s="446">
        <f>'B19'!J6</f>
        <v>0</v>
      </c>
      <c r="D751" s="448"/>
      <c r="E751" s="855"/>
      <c r="F751" s="855"/>
      <c r="G751" s="855"/>
    </row>
    <row r="752" spans="1:7" ht="25.5" x14ac:dyDescent="0.2">
      <c r="A752" s="455"/>
      <c r="B752" s="454" t="s">
        <v>356</v>
      </c>
      <c r="C752" s="446">
        <f>'B19'!K6</f>
        <v>0</v>
      </c>
      <c r="D752" s="448"/>
      <c r="E752" s="855"/>
      <c r="F752" s="855"/>
      <c r="G752" s="855"/>
    </row>
    <row r="753" spans="1:7" ht="25.5" x14ac:dyDescent="0.2">
      <c r="A753" s="455"/>
      <c r="B753" s="454" t="s">
        <v>374</v>
      </c>
      <c r="C753" s="446">
        <f>'B19'!L6</f>
        <v>0</v>
      </c>
      <c r="D753" s="448"/>
      <c r="E753" s="855"/>
      <c r="F753" s="855"/>
      <c r="G753" s="855"/>
    </row>
    <row r="754" spans="1:7" x14ac:dyDescent="0.2">
      <c r="A754" s="455"/>
      <c r="B754" s="454" t="s">
        <v>371</v>
      </c>
      <c r="C754" s="446">
        <f>'B19'!M6</f>
        <v>0</v>
      </c>
      <c r="D754" s="448"/>
      <c r="E754" s="855"/>
      <c r="F754" s="855"/>
      <c r="G754" s="855"/>
    </row>
    <row r="755" spans="1:7" ht="25.5" x14ac:dyDescent="0.2">
      <c r="A755" s="455"/>
      <c r="B755" s="454" t="s">
        <v>358</v>
      </c>
      <c r="C755" s="446">
        <f>'B19'!N6</f>
        <v>0</v>
      </c>
      <c r="D755" s="448"/>
      <c r="E755" s="855"/>
      <c r="F755" s="855"/>
      <c r="G755" s="855"/>
    </row>
    <row r="756" spans="1:7" x14ac:dyDescent="0.2">
      <c r="A756" s="455"/>
      <c r="B756" s="454" t="s">
        <v>41</v>
      </c>
      <c r="C756" s="446">
        <f>'B19'!O6</f>
        <v>0</v>
      </c>
      <c r="D756" s="447"/>
      <c r="E756" s="855"/>
      <c r="F756" s="855"/>
      <c r="G756" s="855"/>
    </row>
    <row r="757" spans="1:7" x14ac:dyDescent="0.2">
      <c r="A757" s="455"/>
      <c r="B757" s="454" t="s">
        <v>40</v>
      </c>
      <c r="C757" s="446">
        <f>'B19'!P6</f>
        <v>0</v>
      </c>
      <c r="D757" s="447"/>
      <c r="E757" s="855"/>
      <c r="F757" s="855"/>
      <c r="G757" s="855"/>
    </row>
    <row r="758" spans="1:7" x14ac:dyDescent="0.2">
      <c r="A758" s="455"/>
      <c r="B758" s="454" t="s">
        <v>12</v>
      </c>
      <c r="C758" s="446">
        <f>'B19'!Q6</f>
        <v>0</v>
      </c>
      <c r="D758" s="447"/>
      <c r="E758" s="855"/>
      <c r="F758" s="855"/>
      <c r="G758" s="855"/>
    </row>
    <row r="759" spans="1:7" ht="13.5" x14ac:dyDescent="0.2">
      <c r="A759" s="455"/>
      <c r="B759" s="453" t="s">
        <v>616</v>
      </c>
      <c r="C759" s="465"/>
      <c r="D759" s="447"/>
      <c r="E759" s="855"/>
      <c r="F759" s="855"/>
      <c r="G759" s="855"/>
    </row>
    <row r="760" spans="1:7" x14ac:dyDescent="0.2">
      <c r="A760" s="455"/>
      <c r="B760" s="454" t="s">
        <v>472</v>
      </c>
      <c r="C760" s="446">
        <f>'B19'!C7</f>
        <v>0</v>
      </c>
      <c r="D760" s="447"/>
      <c r="E760" s="855"/>
      <c r="F760" s="855"/>
      <c r="G760" s="855"/>
    </row>
    <row r="761" spans="1:7" x14ac:dyDescent="0.2">
      <c r="A761" s="455"/>
      <c r="B761" s="454" t="s">
        <v>559</v>
      </c>
      <c r="C761" s="446">
        <f>'B19'!C8</f>
        <v>0</v>
      </c>
      <c r="D761" s="447"/>
      <c r="E761" s="855"/>
      <c r="F761" s="855"/>
      <c r="G761" s="855"/>
    </row>
    <row r="762" spans="1:7" x14ac:dyDescent="0.2">
      <c r="A762" s="455"/>
      <c r="B762" s="454" t="s">
        <v>560</v>
      </c>
      <c r="C762" s="446">
        <f>'B19'!C9</f>
        <v>0</v>
      </c>
      <c r="D762" s="447"/>
      <c r="E762" s="855"/>
      <c r="F762" s="855"/>
      <c r="G762" s="855"/>
    </row>
    <row r="763" spans="1:7" x14ac:dyDescent="0.2">
      <c r="A763" s="455"/>
      <c r="B763" s="454" t="s">
        <v>90</v>
      </c>
      <c r="C763" s="446">
        <f>'B19'!C10</f>
        <v>0</v>
      </c>
      <c r="D763" s="447"/>
      <c r="E763" s="855"/>
      <c r="F763" s="855"/>
      <c r="G763" s="855"/>
    </row>
    <row r="764" spans="1:7" x14ac:dyDescent="0.2">
      <c r="A764" s="455"/>
      <c r="B764" s="454" t="s">
        <v>37</v>
      </c>
      <c r="C764" s="446">
        <f>'B19'!C11</f>
        <v>0</v>
      </c>
      <c r="D764" s="448"/>
      <c r="E764" s="855"/>
      <c r="F764" s="855"/>
      <c r="G764" s="855"/>
    </row>
    <row r="765" spans="1:7" x14ac:dyDescent="0.2">
      <c r="A765" s="455"/>
      <c r="B765" s="454" t="s">
        <v>248</v>
      </c>
      <c r="C765" s="446">
        <f>'B19'!C12</f>
        <v>0</v>
      </c>
      <c r="D765" s="448"/>
      <c r="E765" s="855"/>
      <c r="F765" s="855"/>
      <c r="G765" s="855"/>
    </row>
    <row r="766" spans="1:7" x14ac:dyDescent="0.2">
      <c r="A766" s="455"/>
      <c r="B766" s="454" t="s">
        <v>302</v>
      </c>
      <c r="C766" s="446">
        <f>'B19'!C13</f>
        <v>0</v>
      </c>
      <c r="D766" s="447"/>
      <c r="E766" s="855"/>
      <c r="F766" s="855"/>
      <c r="G766" s="855"/>
    </row>
    <row r="767" spans="1:7" ht="13.5" x14ac:dyDescent="0.2">
      <c r="A767" s="455"/>
      <c r="B767" s="453" t="s">
        <v>617</v>
      </c>
      <c r="C767" s="446"/>
      <c r="D767" s="447"/>
      <c r="E767" s="855"/>
      <c r="F767" s="855"/>
      <c r="G767" s="855"/>
    </row>
    <row r="768" spans="1:7" x14ac:dyDescent="0.2">
      <c r="A768" s="455"/>
      <c r="B768" s="454" t="s">
        <v>655</v>
      </c>
      <c r="C768" s="446">
        <f>'B19'!C15</f>
        <v>0</v>
      </c>
      <c r="D768" s="447"/>
      <c r="E768" s="855"/>
      <c r="F768" s="855"/>
      <c r="G768" s="855"/>
    </row>
    <row r="769" spans="1:7" x14ac:dyDescent="0.2">
      <c r="A769" s="455"/>
      <c r="B769" s="454" t="s">
        <v>388</v>
      </c>
      <c r="C769" s="446">
        <f>'B19'!C16</f>
        <v>0</v>
      </c>
      <c r="D769" s="447"/>
      <c r="E769" s="855"/>
      <c r="F769" s="855"/>
      <c r="G769" s="855"/>
    </row>
    <row r="770" spans="1:7" x14ac:dyDescent="0.2">
      <c r="A770" s="455"/>
      <c r="B770" s="454" t="s">
        <v>656</v>
      </c>
      <c r="C770" s="446">
        <f>'B19'!C17</f>
        <v>0</v>
      </c>
      <c r="D770" s="447"/>
      <c r="E770" s="855"/>
      <c r="F770" s="855"/>
      <c r="G770" s="855"/>
    </row>
    <row r="771" spans="1:7" x14ac:dyDescent="0.2">
      <c r="A771" s="455"/>
      <c r="B771" s="454" t="s">
        <v>436</v>
      </c>
      <c r="C771" s="446">
        <f>'B19'!C18</f>
        <v>0</v>
      </c>
      <c r="D771" s="447"/>
      <c r="E771" s="855"/>
      <c r="F771" s="855"/>
      <c r="G771" s="855"/>
    </row>
    <row r="772" spans="1:7" x14ac:dyDescent="0.2">
      <c r="A772" s="455"/>
      <c r="B772" s="454" t="s">
        <v>454</v>
      </c>
      <c r="C772" s="446">
        <f>'B19'!C19</f>
        <v>0</v>
      </c>
      <c r="D772" s="447"/>
      <c r="E772" s="855"/>
      <c r="F772" s="855"/>
      <c r="G772" s="855"/>
    </row>
    <row r="773" spans="1:7" x14ac:dyDescent="0.2">
      <c r="A773" s="443">
        <v>2</v>
      </c>
      <c r="B773" s="445" t="s">
        <v>608</v>
      </c>
      <c r="C773" s="465"/>
      <c r="D773" s="791" t="s">
        <v>207</v>
      </c>
      <c r="E773" s="855"/>
      <c r="F773" s="855"/>
      <c r="G773" s="855"/>
    </row>
    <row r="774" spans="1:7" x14ac:dyDescent="0.2">
      <c r="A774" s="470"/>
      <c r="B774" s="451" t="s">
        <v>609</v>
      </c>
      <c r="C774" s="787">
        <f>'B20'!C7</f>
        <v>0</v>
      </c>
      <c r="D774" s="448"/>
      <c r="E774" s="855"/>
      <c r="F774" s="855"/>
      <c r="G774" s="855"/>
    </row>
    <row r="775" spans="1:7" ht="13.5" x14ac:dyDescent="0.2">
      <c r="A775" s="455"/>
      <c r="B775" s="453" t="s">
        <v>61</v>
      </c>
      <c r="C775" s="465"/>
      <c r="D775" s="447"/>
      <c r="E775" s="855"/>
      <c r="F775" s="855"/>
      <c r="G775" s="855"/>
    </row>
    <row r="776" spans="1:7" x14ac:dyDescent="0.2">
      <c r="A776" s="455"/>
      <c r="B776" s="454" t="s">
        <v>67</v>
      </c>
      <c r="C776" s="446">
        <f>'B20'!D7</f>
        <v>0</v>
      </c>
      <c r="D776" s="449"/>
      <c r="E776" s="855"/>
      <c r="F776" s="855"/>
      <c r="G776" s="855"/>
    </row>
    <row r="777" spans="1:7" x14ac:dyDescent="0.2">
      <c r="A777" s="455"/>
      <c r="B777" s="454" t="s">
        <v>68</v>
      </c>
      <c r="C777" s="446">
        <f>'B20'!E7</f>
        <v>0</v>
      </c>
      <c r="D777" s="447"/>
      <c r="E777" s="855"/>
      <c r="F777" s="855"/>
      <c r="G777" s="855"/>
    </row>
    <row r="778" spans="1:7" x14ac:dyDescent="0.2">
      <c r="A778" s="455"/>
      <c r="B778" s="454" t="s">
        <v>69</v>
      </c>
      <c r="C778" s="446">
        <f>'B20'!F7</f>
        <v>0</v>
      </c>
      <c r="D778" s="447"/>
      <c r="E778" s="855"/>
      <c r="F778" s="855"/>
      <c r="G778" s="855"/>
    </row>
    <row r="779" spans="1:7" x14ac:dyDescent="0.2">
      <c r="A779" s="455"/>
      <c r="B779" s="454" t="s">
        <v>70</v>
      </c>
      <c r="C779" s="446">
        <f>'B20'!G7</f>
        <v>0</v>
      </c>
      <c r="D779" s="447"/>
      <c r="E779" s="855"/>
      <c r="F779" s="855"/>
      <c r="G779" s="855"/>
    </row>
    <row r="780" spans="1:7" ht="13.5" x14ac:dyDescent="0.2">
      <c r="A780" s="455"/>
      <c r="B780" s="453" t="s">
        <v>87</v>
      </c>
      <c r="C780" s="465"/>
      <c r="D780" s="447"/>
      <c r="E780" s="855"/>
      <c r="F780" s="855"/>
      <c r="G780" s="855"/>
    </row>
    <row r="781" spans="1:7" x14ac:dyDescent="0.2">
      <c r="A781" s="455"/>
      <c r="B781" s="454" t="s">
        <v>123</v>
      </c>
      <c r="C781" s="446">
        <f>'B20'!C8</f>
        <v>0</v>
      </c>
      <c r="D781" s="448"/>
      <c r="E781" s="855"/>
      <c r="F781" s="855"/>
      <c r="G781" s="855"/>
    </row>
    <row r="782" spans="1:7" x14ac:dyDescent="0.2">
      <c r="A782" s="455"/>
      <c r="B782" s="454" t="s">
        <v>126</v>
      </c>
      <c r="C782" s="446">
        <f>'B20'!C9</f>
        <v>0</v>
      </c>
      <c r="D782" s="447"/>
      <c r="E782" s="855"/>
      <c r="F782" s="855"/>
      <c r="G782" s="855"/>
    </row>
    <row r="783" spans="1:7" x14ac:dyDescent="0.2">
      <c r="A783" s="455"/>
      <c r="B783" s="454" t="s">
        <v>567</v>
      </c>
      <c r="C783" s="446">
        <f>'B20'!C10</f>
        <v>0</v>
      </c>
      <c r="D783" s="447"/>
      <c r="E783" s="855"/>
      <c r="F783" s="855"/>
      <c r="G783" s="855"/>
    </row>
    <row r="784" spans="1:7" x14ac:dyDescent="0.2">
      <c r="A784" s="455"/>
      <c r="B784" s="454" t="s">
        <v>151</v>
      </c>
      <c r="C784" s="446">
        <f>'B20'!C11</f>
        <v>0</v>
      </c>
      <c r="D784" s="447"/>
      <c r="E784" s="855"/>
      <c r="F784" s="855"/>
      <c r="G784" s="855"/>
    </row>
    <row r="785" spans="1:7" ht="13.5" x14ac:dyDescent="0.2">
      <c r="A785" s="455"/>
      <c r="B785" s="453" t="s">
        <v>64</v>
      </c>
      <c r="C785" s="465"/>
      <c r="D785" s="447"/>
      <c r="E785" s="855"/>
      <c r="F785" s="855"/>
      <c r="G785" s="855"/>
    </row>
    <row r="786" spans="1:7" x14ac:dyDescent="0.2">
      <c r="A786" s="455"/>
      <c r="B786" s="454" t="s">
        <v>73</v>
      </c>
      <c r="C786" s="446">
        <f>'B20'!N7</f>
        <v>0</v>
      </c>
      <c r="D786" s="449"/>
      <c r="E786" s="855"/>
      <c r="F786" s="855"/>
      <c r="G786" s="855"/>
    </row>
    <row r="787" spans="1:7" x14ac:dyDescent="0.2">
      <c r="A787" s="455"/>
      <c r="B787" s="454" t="s">
        <v>16</v>
      </c>
      <c r="C787" s="446">
        <f>'B20'!O7</f>
        <v>0</v>
      </c>
      <c r="D787" s="447"/>
      <c r="E787" s="855"/>
      <c r="F787" s="855"/>
      <c r="G787" s="855"/>
    </row>
    <row r="788" spans="1:7" x14ac:dyDescent="0.2">
      <c r="A788" s="455"/>
      <c r="B788" s="454" t="s">
        <v>375</v>
      </c>
      <c r="C788" s="446">
        <f>'B20'!P7</f>
        <v>0</v>
      </c>
      <c r="D788" s="447"/>
      <c r="E788" s="855"/>
      <c r="F788" s="855"/>
      <c r="G788" s="855"/>
    </row>
    <row r="789" spans="1:7" ht="25.5" x14ac:dyDescent="0.2">
      <c r="A789" s="455"/>
      <c r="B789" s="454" t="s">
        <v>55</v>
      </c>
      <c r="C789" s="446">
        <f>'B20'!Q7</f>
        <v>0</v>
      </c>
      <c r="D789" s="447"/>
      <c r="E789" s="855"/>
      <c r="F789" s="855"/>
      <c r="G789" s="855"/>
    </row>
    <row r="790" spans="1:7" x14ac:dyDescent="0.2">
      <c r="A790" s="455"/>
      <c r="B790" s="454" t="s">
        <v>295</v>
      </c>
      <c r="C790" s="446">
        <f>'B20'!R7</f>
        <v>0</v>
      </c>
      <c r="D790" s="447"/>
      <c r="E790" s="855"/>
      <c r="F790" s="855"/>
      <c r="G790" s="855"/>
    </row>
    <row r="791" spans="1:7" x14ac:dyDescent="0.2">
      <c r="A791" s="455"/>
      <c r="B791" s="454" t="s">
        <v>359</v>
      </c>
      <c r="C791" s="446">
        <f>'B20'!S7</f>
        <v>0</v>
      </c>
      <c r="D791" s="448"/>
      <c r="E791" s="855"/>
      <c r="F791" s="855"/>
      <c r="G791" s="855"/>
    </row>
    <row r="792" spans="1:7" x14ac:dyDescent="0.2">
      <c r="A792" s="455"/>
      <c r="B792" s="454" t="s">
        <v>74</v>
      </c>
      <c r="C792" s="446">
        <f>'B20'!T7</f>
        <v>0</v>
      </c>
      <c r="D792" s="447"/>
      <c r="E792" s="855"/>
      <c r="F792" s="855"/>
      <c r="G792" s="855"/>
    </row>
    <row r="793" spans="1:7" x14ac:dyDescent="0.2">
      <c r="A793" s="455"/>
      <c r="B793" s="454" t="s">
        <v>422</v>
      </c>
      <c r="C793" s="446">
        <f>'B20'!U7</f>
        <v>0</v>
      </c>
      <c r="D793" s="447"/>
      <c r="E793" s="855"/>
      <c r="F793" s="855"/>
      <c r="G793" s="855"/>
    </row>
    <row r="794" spans="1:7" x14ac:dyDescent="0.2">
      <c r="A794" s="455"/>
      <c r="B794" s="454" t="s">
        <v>12</v>
      </c>
      <c r="C794" s="446">
        <f>'B20'!V7</f>
        <v>0</v>
      </c>
      <c r="D794" s="447"/>
      <c r="E794" s="855"/>
      <c r="F794" s="855"/>
      <c r="G794" s="855"/>
    </row>
    <row r="795" spans="1:7" ht="13.5" x14ac:dyDescent="0.2">
      <c r="A795" s="455"/>
      <c r="B795" s="453" t="s">
        <v>583</v>
      </c>
      <c r="C795" s="465"/>
      <c r="D795" s="447"/>
      <c r="E795" s="855"/>
      <c r="F795" s="855"/>
      <c r="G795" s="855"/>
    </row>
    <row r="796" spans="1:7" x14ac:dyDescent="0.2">
      <c r="A796" s="455"/>
      <c r="B796" s="454" t="s">
        <v>20</v>
      </c>
      <c r="C796" s="446">
        <f>'B20'!C8</f>
        <v>0</v>
      </c>
      <c r="D796" s="448"/>
      <c r="E796" s="855"/>
      <c r="F796" s="855"/>
      <c r="G796" s="855"/>
    </row>
    <row r="797" spans="1:7" x14ac:dyDescent="0.2">
      <c r="A797" s="455"/>
      <c r="B797" s="454" t="s">
        <v>21</v>
      </c>
      <c r="C797" s="446">
        <f>'B20'!C9</f>
        <v>0</v>
      </c>
      <c r="D797" s="448"/>
      <c r="E797" s="855"/>
      <c r="F797" s="855"/>
      <c r="G797" s="855"/>
    </row>
    <row r="798" spans="1:7" x14ac:dyDescent="0.2">
      <c r="A798" s="455"/>
      <c r="B798" s="454" t="s">
        <v>557</v>
      </c>
      <c r="C798" s="446">
        <f>'B20'!C10</f>
        <v>0</v>
      </c>
      <c r="D798" s="447"/>
      <c r="E798" s="855"/>
      <c r="F798" s="855"/>
      <c r="G798" s="855"/>
    </row>
    <row r="799" spans="1:7" x14ac:dyDescent="0.2">
      <c r="A799" s="455"/>
      <c r="B799" s="454" t="s">
        <v>22</v>
      </c>
      <c r="C799" s="446">
        <f>'B20'!C11</f>
        <v>0</v>
      </c>
      <c r="D799" s="447"/>
      <c r="E799" s="855"/>
      <c r="F799" s="855"/>
      <c r="G799" s="855"/>
    </row>
    <row r="800" spans="1:7" ht="13.5" x14ac:dyDescent="0.2">
      <c r="A800" s="455"/>
      <c r="B800" s="453" t="s">
        <v>24</v>
      </c>
      <c r="C800" s="446">
        <f>'B20'!C12</f>
        <v>0</v>
      </c>
      <c r="D800" s="447"/>
      <c r="E800" s="855"/>
      <c r="F800" s="855"/>
      <c r="G800" s="855"/>
    </row>
    <row r="801" spans="1:7" x14ac:dyDescent="0.2">
      <c r="A801" s="455"/>
      <c r="B801" s="454" t="s">
        <v>26</v>
      </c>
      <c r="C801" s="446">
        <f>'B20'!C13</f>
        <v>0</v>
      </c>
      <c r="D801" s="448"/>
      <c r="E801" s="855"/>
      <c r="F801" s="855"/>
      <c r="G801" s="855"/>
    </row>
    <row r="802" spans="1:7" x14ac:dyDescent="0.2">
      <c r="A802" s="455"/>
      <c r="B802" s="454" t="s">
        <v>558</v>
      </c>
      <c r="C802" s="446">
        <f>'B20'!C14</f>
        <v>0</v>
      </c>
      <c r="D802" s="447"/>
      <c r="E802" s="855"/>
      <c r="F802" s="855"/>
      <c r="G802" s="855"/>
    </row>
    <row r="803" spans="1:7" x14ac:dyDescent="0.2">
      <c r="A803" s="455"/>
      <c r="B803" s="454" t="s">
        <v>561</v>
      </c>
      <c r="C803" s="446">
        <f>'B20'!C15</f>
        <v>0</v>
      </c>
      <c r="D803" s="447"/>
      <c r="E803" s="855"/>
      <c r="F803" s="855"/>
      <c r="G803" s="855"/>
    </row>
    <row r="804" spans="1:7" x14ac:dyDescent="0.2">
      <c r="A804" s="455"/>
      <c r="B804" s="454" t="s">
        <v>353</v>
      </c>
      <c r="C804" s="446">
        <f>'B20'!C16</f>
        <v>0</v>
      </c>
      <c r="D804" s="447"/>
      <c r="E804" s="855"/>
      <c r="F804" s="855"/>
      <c r="G804" s="855"/>
    </row>
    <row r="805" spans="1:7" x14ac:dyDescent="0.2">
      <c r="A805" s="455"/>
      <c r="B805" s="454" t="s">
        <v>27</v>
      </c>
      <c r="C805" s="446">
        <f>'B20'!C17</f>
        <v>0</v>
      </c>
      <c r="D805" s="448"/>
      <c r="E805" s="855"/>
      <c r="F805" s="855"/>
      <c r="G805" s="855"/>
    </row>
    <row r="806" spans="1:7" ht="13.5" x14ac:dyDescent="0.2">
      <c r="A806" s="455"/>
      <c r="B806" s="453" t="s">
        <v>29</v>
      </c>
      <c r="C806" s="446"/>
      <c r="D806" s="447"/>
      <c r="E806" s="855"/>
      <c r="F806" s="855"/>
      <c r="G806" s="855"/>
    </row>
    <row r="807" spans="1:7" x14ac:dyDescent="0.2">
      <c r="A807" s="455"/>
      <c r="B807" s="454" t="s">
        <v>30</v>
      </c>
      <c r="C807" s="446">
        <f>'B20'!C19</f>
        <v>0</v>
      </c>
      <c r="D807" s="447"/>
      <c r="E807" s="855"/>
      <c r="F807" s="855"/>
      <c r="G807" s="855"/>
    </row>
    <row r="808" spans="1:7" x14ac:dyDescent="0.2">
      <c r="A808" s="455"/>
      <c r="B808" s="454" t="s">
        <v>79</v>
      </c>
      <c r="C808" s="446">
        <f>'B20'!C20</f>
        <v>0</v>
      </c>
      <c r="D808" s="447"/>
      <c r="E808" s="855"/>
      <c r="F808" s="855"/>
      <c r="G808" s="855"/>
    </row>
    <row r="809" spans="1:7" x14ac:dyDescent="0.2">
      <c r="A809" s="455"/>
      <c r="B809" s="454" t="s">
        <v>31</v>
      </c>
      <c r="C809" s="446">
        <f>'B20'!C21</f>
        <v>0</v>
      </c>
      <c r="D809" s="447"/>
      <c r="E809" s="855"/>
      <c r="F809" s="855"/>
      <c r="G809" s="855"/>
    </row>
    <row r="810" spans="1:7" x14ac:dyDescent="0.2">
      <c r="A810" s="455"/>
      <c r="B810" s="454" t="s">
        <v>32</v>
      </c>
      <c r="C810" s="446">
        <f>'B20'!C22</f>
        <v>0</v>
      </c>
      <c r="D810" s="447"/>
      <c r="E810" s="855"/>
      <c r="F810" s="855"/>
      <c r="G810" s="855"/>
    </row>
    <row r="811" spans="1:7" x14ac:dyDescent="0.2">
      <c r="A811" s="455"/>
      <c r="B811" s="454" t="s">
        <v>352</v>
      </c>
      <c r="C811" s="446">
        <f>'B20'!C23</f>
        <v>0</v>
      </c>
      <c r="D811" s="448"/>
      <c r="E811" s="855"/>
      <c r="F811" s="855"/>
      <c r="G811" s="855"/>
    </row>
    <row r="812" spans="1:7" x14ac:dyDescent="0.2">
      <c r="A812" s="455"/>
      <c r="B812" s="454" t="s">
        <v>80</v>
      </c>
      <c r="C812" s="446">
        <f>'B20'!C24</f>
        <v>0</v>
      </c>
      <c r="D812" s="448"/>
      <c r="E812" s="855"/>
      <c r="F812" s="855"/>
      <c r="G812" s="855"/>
    </row>
    <row r="813" spans="1:7" x14ac:dyDescent="0.2">
      <c r="A813" s="455"/>
      <c r="B813" s="454" t="s">
        <v>81</v>
      </c>
      <c r="C813" s="446">
        <f>'B20'!C25</f>
        <v>0</v>
      </c>
      <c r="D813" s="447"/>
      <c r="E813" s="855"/>
      <c r="F813" s="855"/>
      <c r="G813" s="855"/>
    </row>
    <row r="814" spans="1:7" ht="13.5" x14ac:dyDescent="0.2">
      <c r="A814" s="455"/>
      <c r="B814" s="471" t="s">
        <v>390</v>
      </c>
      <c r="C814" s="465"/>
      <c r="D814" s="447"/>
      <c r="E814" s="855"/>
      <c r="F814" s="855"/>
      <c r="G814" s="855"/>
    </row>
    <row r="815" spans="1:7" x14ac:dyDescent="0.2">
      <c r="A815" s="455"/>
      <c r="B815" s="454" t="s">
        <v>361</v>
      </c>
      <c r="C815" s="465">
        <f>'B20'!C27</f>
        <v>0</v>
      </c>
      <c r="D815" s="447"/>
      <c r="E815" s="855"/>
      <c r="F815" s="855"/>
      <c r="G815" s="855"/>
    </row>
    <row r="816" spans="1:7" x14ac:dyDescent="0.2">
      <c r="A816" s="455"/>
      <c r="B816" s="454" t="s">
        <v>388</v>
      </c>
      <c r="C816" s="465">
        <f>'B20'!C28</f>
        <v>0</v>
      </c>
      <c r="D816" s="447"/>
      <c r="E816" s="855"/>
      <c r="F816" s="855"/>
      <c r="G816" s="855"/>
    </row>
    <row r="817" spans="1:7" x14ac:dyDescent="0.2">
      <c r="A817" s="455"/>
      <c r="B817" s="454" t="s">
        <v>364</v>
      </c>
      <c r="C817" s="465">
        <f>'B20'!C29</f>
        <v>0</v>
      </c>
      <c r="D817" s="447"/>
      <c r="E817" s="855"/>
      <c r="F817" s="855"/>
      <c r="G817" s="855"/>
    </row>
    <row r="818" spans="1:7" x14ac:dyDescent="0.2">
      <c r="A818" s="455"/>
      <c r="B818" s="454" t="s">
        <v>389</v>
      </c>
      <c r="C818" s="465">
        <f>'B20'!C30</f>
        <v>0</v>
      </c>
      <c r="D818" s="447"/>
      <c r="E818" s="855"/>
      <c r="F818" s="855"/>
      <c r="G818" s="855"/>
    </row>
    <row r="819" spans="1:7" x14ac:dyDescent="0.2">
      <c r="A819" s="455"/>
      <c r="B819" s="454" t="s">
        <v>468</v>
      </c>
      <c r="C819" s="465">
        <f>'B20'!C31</f>
        <v>0</v>
      </c>
      <c r="D819" s="447"/>
      <c r="E819" s="855"/>
      <c r="F819" s="855"/>
      <c r="G819" s="855"/>
    </row>
    <row r="820" spans="1:7" ht="13.5" x14ac:dyDescent="0.2">
      <c r="A820" s="443"/>
      <c r="B820" s="471" t="s">
        <v>613</v>
      </c>
      <c r="C820" s="465"/>
      <c r="D820" s="447"/>
      <c r="E820" s="855"/>
      <c r="F820" s="855"/>
      <c r="G820" s="855"/>
    </row>
    <row r="821" spans="1:7" x14ac:dyDescent="0.2">
      <c r="A821" s="455"/>
      <c r="B821" s="454" t="s">
        <v>614</v>
      </c>
      <c r="C821" s="446">
        <f>'B20'!H7</f>
        <v>0</v>
      </c>
      <c r="D821" s="447"/>
      <c r="E821" s="855"/>
      <c r="F821" s="855"/>
      <c r="G821" s="855"/>
    </row>
    <row r="822" spans="1:7" x14ac:dyDescent="0.2">
      <c r="A822" s="455"/>
      <c r="B822" s="454" t="s">
        <v>365</v>
      </c>
      <c r="C822" s="446">
        <f>'B20'!I7</f>
        <v>0</v>
      </c>
      <c r="D822" s="447"/>
      <c r="E822" s="855"/>
      <c r="F822" s="855"/>
      <c r="G822" s="855"/>
    </row>
    <row r="823" spans="1:7" x14ac:dyDescent="0.2">
      <c r="A823" s="455"/>
      <c r="B823" s="449" t="s">
        <v>65</v>
      </c>
      <c r="C823" s="446">
        <f>'B20'!W7</f>
        <v>0</v>
      </c>
      <c r="D823" s="448"/>
      <c r="E823" s="855"/>
      <c r="F823" s="855"/>
      <c r="G823" s="855"/>
    </row>
    <row r="824" spans="1:7" x14ac:dyDescent="0.2">
      <c r="A824" s="455"/>
      <c r="B824" s="449" t="s">
        <v>66</v>
      </c>
      <c r="C824" s="446">
        <f>'B20'!Z7</f>
        <v>0</v>
      </c>
      <c r="D824" s="448"/>
      <c r="E824" s="855"/>
      <c r="F824" s="855"/>
      <c r="G824" s="855"/>
    </row>
    <row r="825" spans="1:7" x14ac:dyDescent="0.2">
      <c r="A825" s="455"/>
      <c r="B825" s="449" t="s">
        <v>968</v>
      </c>
      <c r="C825" s="446">
        <f>'B20'!AA7</f>
        <v>0</v>
      </c>
      <c r="D825" s="448"/>
      <c r="E825" s="855"/>
      <c r="F825" s="855"/>
      <c r="G825" s="855"/>
    </row>
    <row r="826" spans="1:7" x14ac:dyDescent="0.2">
      <c r="A826" s="448" t="s">
        <v>366</v>
      </c>
      <c r="B826" s="449" t="s">
        <v>657</v>
      </c>
      <c r="C826" s="465"/>
      <c r="D826" s="447"/>
      <c r="E826" s="855"/>
      <c r="F826" s="855"/>
      <c r="G826" s="855"/>
    </row>
    <row r="827" spans="1:7" x14ac:dyDescent="0.2">
      <c r="A827" s="475">
        <v>1</v>
      </c>
      <c r="B827" s="476" t="s">
        <v>663</v>
      </c>
      <c r="C827" s="465"/>
      <c r="D827" s="791" t="s">
        <v>213</v>
      </c>
      <c r="E827" s="855"/>
      <c r="F827" s="855"/>
      <c r="G827" s="855"/>
    </row>
    <row r="828" spans="1:7" x14ac:dyDescent="0.2">
      <c r="A828" s="470"/>
      <c r="B828" s="451" t="s">
        <v>107</v>
      </c>
      <c r="C828" s="787">
        <f>'B21'!C7</f>
        <v>0</v>
      </c>
      <c r="D828" s="447"/>
      <c r="E828" s="855"/>
      <c r="F828" s="855"/>
      <c r="G828" s="855"/>
    </row>
    <row r="829" spans="1:7" ht="13.5" x14ac:dyDescent="0.2">
      <c r="A829" s="455"/>
      <c r="B829" s="453" t="s">
        <v>173</v>
      </c>
      <c r="C829" s="465"/>
      <c r="D829" s="447"/>
      <c r="E829" s="855"/>
      <c r="F829" s="855"/>
      <c r="G829" s="855"/>
    </row>
    <row r="830" spans="1:7" x14ac:dyDescent="0.2">
      <c r="A830" s="455"/>
      <c r="B830" s="454" t="s">
        <v>123</v>
      </c>
      <c r="C830" s="446">
        <f>'B21'!D7</f>
        <v>0</v>
      </c>
      <c r="D830" s="449"/>
      <c r="E830" s="855"/>
      <c r="F830" s="855"/>
      <c r="G830" s="855"/>
    </row>
    <row r="831" spans="1:7" x14ac:dyDescent="0.2">
      <c r="A831" s="455"/>
      <c r="B831" s="454" t="s">
        <v>126</v>
      </c>
      <c r="C831" s="446">
        <f>'B21'!E7</f>
        <v>0</v>
      </c>
      <c r="D831" s="447"/>
      <c r="E831" s="855"/>
      <c r="F831" s="855"/>
      <c r="G831" s="855"/>
    </row>
    <row r="832" spans="1:7" x14ac:dyDescent="0.2">
      <c r="A832" s="455"/>
      <c r="B832" s="454" t="s">
        <v>567</v>
      </c>
      <c r="C832" s="446">
        <f>'B21'!F7</f>
        <v>0</v>
      </c>
      <c r="D832" s="447"/>
      <c r="E832" s="855"/>
      <c r="F832" s="855"/>
      <c r="G832" s="855"/>
    </row>
    <row r="833" spans="1:7" x14ac:dyDescent="0.2">
      <c r="A833" s="455"/>
      <c r="B833" s="454" t="s">
        <v>139</v>
      </c>
      <c r="C833" s="446">
        <f>'B21'!G7</f>
        <v>0</v>
      </c>
      <c r="D833" s="447"/>
      <c r="E833" s="855"/>
      <c r="F833" s="855"/>
      <c r="G833" s="855"/>
    </row>
    <row r="834" spans="1:7" ht="13.5" x14ac:dyDescent="0.2">
      <c r="A834" s="455"/>
      <c r="B834" s="453" t="s">
        <v>174</v>
      </c>
      <c r="C834" s="465"/>
      <c r="D834" s="447"/>
      <c r="E834" s="855"/>
      <c r="F834" s="855"/>
      <c r="G834" s="855"/>
    </row>
    <row r="835" spans="1:7" ht="25.5" x14ac:dyDescent="0.2">
      <c r="A835" s="455"/>
      <c r="B835" s="454" t="s">
        <v>245</v>
      </c>
      <c r="C835" s="446">
        <f>'B21'!H7</f>
        <v>0</v>
      </c>
      <c r="D835" s="449"/>
      <c r="E835" s="855"/>
      <c r="F835" s="855"/>
      <c r="G835" s="855"/>
    </row>
    <row r="836" spans="1:7" x14ac:dyDescent="0.2">
      <c r="A836" s="455"/>
      <c r="B836" s="454" t="s">
        <v>104</v>
      </c>
      <c r="C836" s="446">
        <f>'B21'!I7</f>
        <v>0</v>
      </c>
      <c r="D836" s="447"/>
      <c r="E836" s="855"/>
      <c r="F836" s="855"/>
      <c r="G836" s="855"/>
    </row>
    <row r="837" spans="1:7" x14ac:dyDescent="0.2">
      <c r="A837" s="455"/>
      <c r="B837" s="454" t="s">
        <v>396</v>
      </c>
      <c r="C837" s="446">
        <f>'B21'!J7</f>
        <v>0</v>
      </c>
      <c r="D837" s="447"/>
      <c r="E837" s="855"/>
      <c r="F837" s="855"/>
      <c r="G837" s="855"/>
    </row>
    <row r="838" spans="1:7" x14ac:dyDescent="0.2">
      <c r="A838" s="455"/>
      <c r="B838" s="454" t="s">
        <v>82</v>
      </c>
      <c r="C838" s="446">
        <f>'B21'!K7</f>
        <v>0</v>
      </c>
      <c r="D838" s="447"/>
      <c r="E838" s="855"/>
      <c r="F838" s="855"/>
      <c r="G838" s="855"/>
    </row>
    <row r="839" spans="1:7" x14ac:dyDescent="0.2">
      <c r="A839" s="455"/>
      <c r="B839" s="454" t="s">
        <v>631</v>
      </c>
      <c r="C839" s="446">
        <f>'B21'!L7</f>
        <v>0</v>
      </c>
      <c r="D839" s="447"/>
      <c r="E839" s="855"/>
      <c r="F839" s="855"/>
      <c r="G839" s="855"/>
    </row>
    <row r="840" spans="1:7" x14ac:dyDescent="0.2">
      <c r="A840" s="455"/>
      <c r="B840" s="454" t="s">
        <v>41</v>
      </c>
      <c r="C840" s="446">
        <f>'B21'!M7</f>
        <v>0</v>
      </c>
      <c r="D840" s="447"/>
      <c r="E840" s="855"/>
      <c r="F840" s="855"/>
      <c r="G840" s="855"/>
    </row>
    <row r="841" spans="1:7" x14ac:dyDescent="0.2">
      <c r="A841" s="455"/>
      <c r="B841" s="454" t="s">
        <v>12</v>
      </c>
      <c r="C841" s="446">
        <f>'B21'!N7</f>
        <v>0</v>
      </c>
      <c r="D841" s="448"/>
      <c r="E841" s="855"/>
      <c r="F841" s="855"/>
      <c r="G841" s="855"/>
    </row>
    <row r="842" spans="1:7" ht="13.5" x14ac:dyDescent="0.2">
      <c r="A842" s="455"/>
      <c r="B842" s="453" t="s">
        <v>180</v>
      </c>
      <c r="C842" s="465"/>
      <c r="D842" s="447"/>
      <c r="E842" s="855"/>
      <c r="F842" s="855"/>
      <c r="G842" s="855"/>
    </row>
    <row r="843" spans="1:7" x14ac:dyDescent="0.2">
      <c r="A843" s="455"/>
      <c r="B843" s="454" t="s">
        <v>149</v>
      </c>
      <c r="C843" s="446">
        <f>'B21'!C8</f>
        <v>0</v>
      </c>
      <c r="D843" s="447"/>
      <c r="E843" s="855"/>
      <c r="F843" s="855"/>
      <c r="G843" s="855"/>
    </row>
    <row r="844" spans="1:7" x14ac:dyDescent="0.2">
      <c r="A844" s="455"/>
      <c r="B844" s="454" t="s">
        <v>559</v>
      </c>
      <c r="C844" s="446">
        <f>'B21'!C9</f>
        <v>0</v>
      </c>
      <c r="D844" s="447"/>
      <c r="E844" s="855"/>
      <c r="F844" s="855"/>
      <c r="G844" s="855"/>
    </row>
    <row r="845" spans="1:7" x14ac:dyDescent="0.2">
      <c r="A845" s="455"/>
      <c r="B845" s="454" t="s">
        <v>559</v>
      </c>
      <c r="C845" s="446">
        <f>'B21'!C10</f>
        <v>0</v>
      </c>
      <c r="D845" s="447"/>
      <c r="E845" s="855"/>
      <c r="F845" s="855"/>
      <c r="G845" s="855"/>
    </row>
    <row r="846" spans="1:7" x14ac:dyDescent="0.2">
      <c r="A846" s="455"/>
      <c r="B846" s="454" t="s">
        <v>9</v>
      </c>
      <c r="C846" s="446">
        <f>'B21'!C11</f>
        <v>0</v>
      </c>
      <c r="D846" s="447"/>
      <c r="E846" s="855"/>
      <c r="F846" s="855"/>
      <c r="G846" s="855"/>
    </row>
    <row r="847" spans="1:7" x14ac:dyDescent="0.2">
      <c r="A847" s="455"/>
      <c r="B847" s="454" t="s">
        <v>248</v>
      </c>
      <c r="C847" s="446">
        <f>'B21'!C12</f>
        <v>0</v>
      </c>
      <c r="D847" s="447"/>
      <c r="E847" s="855"/>
      <c r="F847" s="855"/>
      <c r="G847" s="855"/>
    </row>
    <row r="848" spans="1:7" x14ac:dyDescent="0.2">
      <c r="A848" s="455"/>
      <c r="B848" s="454" t="s">
        <v>249</v>
      </c>
      <c r="C848" s="446">
        <f>'B21'!C13</f>
        <v>0</v>
      </c>
      <c r="D848" s="447"/>
      <c r="E848" s="855"/>
      <c r="F848" s="855"/>
      <c r="G848" s="855"/>
    </row>
    <row r="849" spans="1:7" ht="13.5" x14ac:dyDescent="0.2">
      <c r="A849" s="455"/>
      <c r="B849" s="471" t="s">
        <v>181</v>
      </c>
      <c r="C849" s="446">
        <f>'B21'!C22</f>
        <v>0</v>
      </c>
      <c r="D849" s="447"/>
      <c r="E849" s="855"/>
      <c r="F849" s="855"/>
      <c r="G849" s="855"/>
    </row>
    <row r="850" spans="1:7" ht="13.5" x14ac:dyDescent="0.2">
      <c r="A850" s="455"/>
      <c r="B850" s="453" t="s">
        <v>5</v>
      </c>
      <c r="C850" s="465"/>
      <c r="D850" s="447"/>
      <c r="E850" s="855"/>
      <c r="F850" s="855"/>
      <c r="G850" s="855"/>
    </row>
    <row r="851" spans="1:7" x14ac:dyDescent="0.2">
      <c r="A851" s="455"/>
      <c r="B851" s="454" t="s">
        <v>378</v>
      </c>
      <c r="C851" s="465">
        <f>'B21'!O7</f>
        <v>0</v>
      </c>
      <c r="D851" s="447"/>
      <c r="E851" s="855"/>
      <c r="F851" s="855"/>
      <c r="G851" s="855"/>
    </row>
    <row r="852" spans="1:7" x14ac:dyDescent="0.2">
      <c r="A852" s="455"/>
      <c r="B852" s="454" t="s">
        <v>175</v>
      </c>
      <c r="C852" s="465">
        <f>'B21'!P7</f>
        <v>0</v>
      </c>
      <c r="D852" s="447"/>
      <c r="E852" s="855"/>
      <c r="F852" s="855"/>
      <c r="G852" s="855"/>
    </row>
    <row r="853" spans="1:7" x14ac:dyDescent="0.2">
      <c r="A853" s="455"/>
      <c r="B853" s="454" t="s">
        <v>176</v>
      </c>
      <c r="C853" s="465">
        <f>'B21'!Q7</f>
        <v>0</v>
      </c>
      <c r="D853" s="447"/>
      <c r="E853" s="855"/>
      <c r="F853" s="855"/>
      <c r="G853" s="855"/>
    </row>
    <row r="854" spans="1:7" x14ac:dyDescent="0.2">
      <c r="A854" s="455"/>
      <c r="B854" s="454" t="s">
        <v>177</v>
      </c>
      <c r="C854" s="465">
        <f>'B21'!R7</f>
        <v>0</v>
      </c>
      <c r="D854" s="447"/>
      <c r="E854" s="855"/>
      <c r="F854" s="855"/>
      <c r="G854" s="855"/>
    </row>
    <row r="855" spans="1:7" x14ac:dyDescent="0.2">
      <c r="A855" s="455"/>
      <c r="B855" s="458" t="s">
        <v>662</v>
      </c>
      <c r="C855" s="465">
        <f>'B21'!S7</f>
        <v>0</v>
      </c>
      <c r="D855" s="447"/>
      <c r="E855" s="855"/>
      <c r="F855" s="855"/>
      <c r="G855" s="855"/>
    </row>
    <row r="856" spans="1:7" x14ac:dyDescent="0.2">
      <c r="A856" s="455"/>
      <c r="B856" s="458" t="s">
        <v>586</v>
      </c>
      <c r="C856" s="465">
        <f>'B21'!T7</f>
        <v>0</v>
      </c>
      <c r="D856" s="447"/>
      <c r="E856" s="855"/>
      <c r="F856" s="855"/>
      <c r="G856" s="855"/>
    </row>
    <row r="857" spans="1:7" x14ac:dyDescent="0.2">
      <c r="A857" s="455"/>
      <c r="B857" s="458" t="s">
        <v>587</v>
      </c>
      <c r="C857" s="465">
        <f>'B21'!U7</f>
        <v>0</v>
      </c>
      <c r="D857" s="447"/>
      <c r="E857" s="855"/>
      <c r="F857" s="855"/>
      <c r="G857" s="855"/>
    </row>
    <row r="858" spans="1:7" x14ac:dyDescent="0.2">
      <c r="A858" s="475">
        <v>2</v>
      </c>
      <c r="B858" s="476" t="s">
        <v>658</v>
      </c>
      <c r="C858" s="465"/>
      <c r="D858" s="791" t="s">
        <v>240</v>
      </c>
      <c r="E858" s="855"/>
      <c r="F858" s="855"/>
      <c r="G858" s="855"/>
    </row>
    <row r="859" spans="1:7" x14ac:dyDescent="0.2">
      <c r="A859" s="470"/>
      <c r="B859" s="451" t="s">
        <v>107</v>
      </c>
      <c r="C859" s="787">
        <f>'B22'!C7</f>
        <v>0</v>
      </c>
      <c r="D859" s="448"/>
      <c r="E859" s="855"/>
      <c r="F859" s="855"/>
      <c r="G859" s="855"/>
    </row>
    <row r="860" spans="1:7" ht="13.5" x14ac:dyDescent="0.2">
      <c r="A860" s="455"/>
      <c r="B860" s="453" t="s">
        <v>173</v>
      </c>
      <c r="C860" s="465"/>
      <c r="D860" s="447"/>
      <c r="E860" s="855"/>
      <c r="F860" s="855"/>
      <c r="G860" s="855"/>
    </row>
    <row r="861" spans="1:7" x14ac:dyDescent="0.2">
      <c r="A861" s="455"/>
      <c r="B861" s="454" t="s">
        <v>123</v>
      </c>
      <c r="C861" s="785">
        <f>'B22'!D7</f>
        <v>0</v>
      </c>
      <c r="D861" s="449"/>
      <c r="E861" s="855"/>
      <c r="F861" s="855"/>
      <c r="G861" s="855"/>
    </row>
    <row r="862" spans="1:7" x14ac:dyDescent="0.2">
      <c r="A862" s="455"/>
      <c r="B862" s="454" t="s">
        <v>126</v>
      </c>
      <c r="C862" s="785">
        <f>'B22'!E7</f>
        <v>0</v>
      </c>
      <c r="D862" s="447"/>
      <c r="E862" s="855"/>
      <c r="F862" s="855"/>
      <c r="G862" s="855"/>
    </row>
    <row r="863" spans="1:7" x14ac:dyDescent="0.2">
      <c r="A863" s="455"/>
      <c r="B863" s="454" t="s">
        <v>567</v>
      </c>
      <c r="C863" s="785">
        <f>'B22'!F7</f>
        <v>0</v>
      </c>
      <c r="D863" s="447"/>
      <c r="E863" s="855"/>
      <c r="F863" s="855"/>
      <c r="G863" s="855"/>
    </row>
    <row r="864" spans="1:7" x14ac:dyDescent="0.2">
      <c r="A864" s="455"/>
      <c r="B864" s="454" t="s">
        <v>139</v>
      </c>
      <c r="C864" s="785">
        <f>'B22'!G7</f>
        <v>0</v>
      </c>
      <c r="D864" s="448"/>
      <c r="E864" s="855"/>
      <c r="F864" s="855"/>
      <c r="G864" s="855"/>
    </row>
    <row r="865" spans="1:7" ht="13.5" x14ac:dyDescent="0.2">
      <c r="A865" s="455"/>
      <c r="B865" s="453" t="s">
        <v>174</v>
      </c>
      <c r="C865" s="527"/>
      <c r="D865" s="447"/>
      <c r="E865" s="855"/>
      <c r="F865" s="855"/>
      <c r="G865" s="855"/>
    </row>
    <row r="866" spans="1:7" x14ac:dyDescent="0.2">
      <c r="A866" s="455"/>
      <c r="B866" s="454" t="s">
        <v>16</v>
      </c>
      <c r="C866" s="785">
        <f>'B22'!H7</f>
        <v>0</v>
      </c>
      <c r="D866" s="449"/>
      <c r="E866" s="855"/>
      <c r="F866" s="855"/>
      <c r="G866" s="855"/>
    </row>
    <row r="867" spans="1:7" ht="25.5" x14ac:dyDescent="0.2">
      <c r="A867" s="455"/>
      <c r="B867" s="454" t="s">
        <v>245</v>
      </c>
      <c r="C867" s="785">
        <f>'B22'!I7</f>
        <v>0</v>
      </c>
      <c r="D867" s="447"/>
      <c r="E867" s="855"/>
      <c r="F867" s="855"/>
      <c r="G867" s="855"/>
    </row>
    <row r="868" spans="1:7" x14ac:dyDescent="0.2">
      <c r="A868" s="455"/>
      <c r="B868" s="464" t="s">
        <v>659</v>
      </c>
      <c r="C868" s="785">
        <f>'B22'!J7</f>
        <v>0</v>
      </c>
      <c r="D868" s="447"/>
      <c r="E868" s="855"/>
      <c r="F868" s="855"/>
      <c r="G868" s="855"/>
    </row>
    <row r="869" spans="1:7" x14ac:dyDescent="0.2">
      <c r="A869" s="455"/>
      <c r="B869" s="454" t="s">
        <v>393</v>
      </c>
      <c r="C869" s="785">
        <f>'B22'!K7</f>
        <v>0</v>
      </c>
      <c r="D869" s="447"/>
      <c r="E869" s="855"/>
      <c r="F869" s="855"/>
      <c r="G869" s="855"/>
    </row>
    <row r="870" spans="1:7" x14ac:dyDescent="0.2">
      <c r="A870" s="455"/>
      <c r="B870" s="454" t="s">
        <v>660</v>
      </c>
      <c r="C870" s="785">
        <f>'B22'!L7</f>
        <v>0</v>
      </c>
      <c r="D870" s="448"/>
      <c r="E870" s="855"/>
      <c r="F870" s="855"/>
      <c r="G870" s="855"/>
    </row>
    <row r="871" spans="1:7" x14ac:dyDescent="0.2">
      <c r="A871" s="455"/>
      <c r="B871" s="454" t="s">
        <v>74</v>
      </c>
      <c r="C871" s="785">
        <f>'B22'!M7</f>
        <v>0</v>
      </c>
      <c r="D871" s="447"/>
      <c r="E871" s="855"/>
      <c r="F871" s="855"/>
      <c r="G871" s="855"/>
    </row>
    <row r="872" spans="1:7" x14ac:dyDescent="0.2">
      <c r="A872" s="455"/>
      <c r="B872" s="454" t="s">
        <v>661</v>
      </c>
      <c r="C872" s="785">
        <f>'B22'!N7</f>
        <v>0</v>
      </c>
      <c r="D872" s="447"/>
      <c r="E872" s="855"/>
      <c r="F872" s="855"/>
      <c r="G872" s="855"/>
    </row>
    <row r="873" spans="1:7" x14ac:dyDescent="0.2">
      <c r="A873" s="455"/>
      <c r="B873" s="454" t="s">
        <v>441</v>
      </c>
      <c r="C873" s="446">
        <f>'B22'!O7</f>
        <v>0</v>
      </c>
      <c r="D873" s="447"/>
      <c r="E873" s="855"/>
      <c r="F873" s="855"/>
      <c r="G873" s="855"/>
    </row>
    <row r="874" spans="1:7" x14ac:dyDescent="0.2">
      <c r="A874" s="455"/>
      <c r="B874" s="454" t="s">
        <v>422</v>
      </c>
      <c r="C874" s="446">
        <f>'B22'!P7</f>
        <v>0</v>
      </c>
      <c r="D874" s="448"/>
      <c r="E874" s="855"/>
      <c r="F874" s="855"/>
      <c r="G874" s="855"/>
    </row>
    <row r="875" spans="1:7" x14ac:dyDescent="0.2">
      <c r="A875" s="455"/>
      <c r="B875" s="454" t="s">
        <v>12</v>
      </c>
      <c r="C875" s="446">
        <f>'B22'!Q7</f>
        <v>0</v>
      </c>
      <c r="D875" s="447"/>
      <c r="E875" s="855"/>
      <c r="F875" s="855"/>
      <c r="G875" s="855"/>
    </row>
    <row r="876" spans="1:7" ht="13.5" x14ac:dyDescent="0.2">
      <c r="A876" s="455"/>
      <c r="B876" s="453" t="s">
        <v>583</v>
      </c>
      <c r="C876" s="465"/>
      <c r="D876" s="447"/>
      <c r="E876" s="855"/>
      <c r="F876" s="855"/>
      <c r="G876" s="855"/>
    </row>
    <row r="877" spans="1:7" x14ac:dyDescent="0.2">
      <c r="A877" s="455"/>
      <c r="B877" s="454" t="s">
        <v>120</v>
      </c>
      <c r="C877" s="446">
        <f>'B22'!C8</f>
        <v>0</v>
      </c>
      <c r="D877" s="448"/>
      <c r="E877" s="855"/>
      <c r="F877" s="855"/>
      <c r="G877" s="855"/>
    </row>
    <row r="878" spans="1:7" x14ac:dyDescent="0.2">
      <c r="A878" s="455"/>
      <c r="B878" s="454" t="s">
        <v>21</v>
      </c>
      <c r="C878" s="446">
        <f>'B22'!C9</f>
        <v>0</v>
      </c>
      <c r="D878" s="447"/>
      <c r="E878" s="855"/>
      <c r="F878" s="855"/>
      <c r="G878" s="855"/>
    </row>
    <row r="879" spans="1:7" x14ac:dyDescent="0.2">
      <c r="A879" s="455"/>
      <c r="B879" s="454" t="s">
        <v>557</v>
      </c>
      <c r="C879" s="446">
        <f>'B22'!C10</f>
        <v>0</v>
      </c>
      <c r="D879" s="447"/>
      <c r="E879" s="855"/>
      <c r="F879" s="855"/>
      <c r="G879" s="855"/>
    </row>
    <row r="880" spans="1:7" x14ac:dyDescent="0.2">
      <c r="A880" s="455"/>
      <c r="B880" s="454" t="s">
        <v>22</v>
      </c>
      <c r="C880" s="446">
        <f>'B22'!C11</f>
        <v>0</v>
      </c>
      <c r="D880" s="447"/>
      <c r="E880" s="855"/>
      <c r="F880" s="855"/>
      <c r="G880" s="855"/>
    </row>
    <row r="881" spans="1:7" ht="13.5" x14ac:dyDescent="0.2">
      <c r="A881" s="455"/>
      <c r="B881" s="453" t="s">
        <v>24</v>
      </c>
      <c r="C881" s="446">
        <f>'B22'!C12</f>
        <v>0</v>
      </c>
      <c r="D881" s="447"/>
      <c r="E881" s="855"/>
      <c r="F881" s="855"/>
      <c r="G881" s="855"/>
    </row>
    <row r="882" spans="1:7" x14ac:dyDescent="0.2">
      <c r="A882" s="455"/>
      <c r="B882" s="449" t="s">
        <v>78</v>
      </c>
      <c r="C882" s="446">
        <f>'B22'!C13</f>
        <v>0</v>
      </c>
      <c r="D882" s="447"/>
      <c r="E882" s="855"/>
      <c r="F882" s="855"/>
      <c r="G882" s="855"/>
    </row>
    <row r="883" spans="1:7" x14ac:dyDescent="0.2">
      <c r="A883" s="455"/>
      <c r="B883" s="454" t="s">
        <v>141</v>
      </c>
      <c r="C883" s="446">
        <f>'B22'!C14</f>
        <v>0</v>
      </c>
      <c r="D883" s="448"/>
      <c r="E883" s="855"/>
      <c r="F883" s="855"/>
      <c r="G883" s="855"/>
    </row>
    <row r="884" spans="1:7" x14ac:dyDescent="0.2">
      <c r="A884" s="455"/>
      <c r="B884" s="454" t="s">
        <v>558</v>
      </c>
      <c r="C884" s="446">
        <f>'B22'!C15</f>
        <v>0</v>
      </c>
      <c r="D884" s="448"/>
      <c r="E884" s="855"/>
      <c r="F884" s="855"/>
      <c r="G884" s="855"/>
    </row>
    <row r="885" spans="1:7" x14ac:dyDescent="0.2">
      <c r="A885" s="455"/>
      <c r="B885" s="454" t="s">
        <v>561</v>
      </c>
      <c r="C885" s="446">
        <f>'B22'!C16</f>
        <v>0</v>
      </c>
      <c r="D885" s="447"/>
      <c r="E885" s="855"/>
      <c r="F885" s="855"/>
      <c r="G885" s="855"/>
    </row>
    <row r="886" spans="1:7" x14ac:dyDescent="0.2">
      <c r="A886" s="455"/>
      <c r="B886" s="454" t="s">
        <v>353</v>
      </c>
      <c r="C886" s="446">
        <f>'B22'!C17</f>
        <v>0</v>
      </c>
      <c r="D886" s="447"/>
      <c r="E886" s="855"/>
      <c r="F886" s="855"/>
      <c r="G886" s="855"/>
    </row>
    <row r="887" spans="1:7" x14ac:dyDescent="0.2">
      <c r="A887" s="455"/>
      <c r="B887" s="454" t="s">
        <v>92</v>
      </c>
      <c r="C887" s="446">
        <f>'B22'!C18</f>
        <v>0</v>
      </c>
      <c r="D887" s="448"/>
      <c r="E887" s="855"/>
      <c r="F887" s="855"/>
      <c r="G887" s="855"/>
    </row>
    <row r="888" spans="1:7" ht="13.5" x14ac:dyDescent="0.2">
      <c r="A888" s="455"/>
      <c r="B888" s="453" t="s">
        <v>29</v>
      </c>
      <c r="C888" s="465"/>
      <c r="D888" s="447"/>
      <c r="E888" s="855"/>
      <c r="F888" s="855"/>
      <c r="G888" s="855"/>
    </row>
    <row r="889" spans="1:7" x14ac:dyDescent="0.2">
      <c r="A889" s="455"/>
      <c r="B889" s="454" t="s">
        <v>30</v>
      </c>
      <c r="C889" s="446">
        <f>'B22'!C20</f>
        <v>0</v>
      </c>
      <c r="D889" s="447"/>
      <c r="E889" s="855"/>
      <c r="F889" s="855"/>
      <c r="G889" s="855"/>
    </row>
    <row r="890" spans="1:7" x14ac:dyDescent="0.2">
      <c r="A890" s="455"/>
      <c r="B890" s="454" t="s">
        <v>79</v>
      </c>
      <c r="C890" s="446">
        <f>'B22'!C21</f>
        <v>0</v>
      </c>
      <c r="D890" s="447"/>
      <c r="E890" s="855"/>
      <c r="F890" s="855"/>
      <c r="G890" s="855"/>
    </row>
    <row r="891" spans="1:7" x14ac:dyDescent="0.2">
      <c r="A891" s="455"/>
      <c r="B891" s="454" t="s">
        <v>31</v>
      </c>
      <c r="C891" s="446">
        <f>'B22'!C22</f>
        <v>0</v>
      </c>
      <c r="D891" s="447"/>
      <c r="E891" s="855"/>
      <c r="F891" s="855"/>
      <c r="G891" s="855"/>
    </row>
    <row r="892" spans="1:7" x14ac:dyDescent="0.2">
      <c r="A892" s="455"/>
      <c r="B892" s="454" t="s">
        <v>32</v>
      </c>
      <c r="C892" s="446">
        <f>'B22'!C23</f>
        <v>0</v>
      </c>
      <c r="D892" s="447"/>
      <c r="E892" s="855"/>
      <c r="F892" s="855"/>
      <c r="G892" s="855"/>
    </row>
    <row r="893" spans="1:7" x14ac:dyDescent="0.2">
      <c r="A893" s="455"/>
      <c r="B893" s="454" t="s">
        <v>352</v>
      </c>
      <c r="C893" s="446">
        <f>'B22'!C24</f>
        <v>0</v>
      </c>
      <c r="D893" s="447"/>
      <c r="E893" s="855"/>
      <c r="F893" s="855"/>
      <c r="G893" s="855"/>
    </row>
    <row r="894" spans="1:7" x14ac:dyDescent="0.2">
      <c r="A894" s="455"/>
      <c r="B894" s="454" t="s">
        <v>33</v>
      </c>
      <c r="C894" s="446">
        <f>'B22'!C25</f>
        <v>0</v>
      </c>
      <c r="D894" s="447"/>
      <c r="E894" s="855"/>
      <c r="F894" s="855"/>
      <c r="G894" s="855"/>
    </row>
    <row r="895" spans="1:7" x14ac:dyDescent="0.2">
      <c r="A895" s="455"/>
      <c r="B895" s="454" t="s">
        <v>34</v>
      </c>
      <c r="C895" s="446">
        <f>'B22'!C26</f>
        <v>0</v>
      </c>
      <c r="D895" s="447"/>
      <c r="E895" s="855"/>
      <c r="F895" s="855"/>
      <c r="G895" s="855"/>
    </row>
    <row r="896" spans="1:7" ht="13.5" x14ac:dyDescent="0.2">
      <c r="A896" s="455"/>
      <c r="B896" s="471" t="s">
        <v>181</v>
      </c>
      <c r="C896" s="446">
        <f>'B22'!C35</f>
        <v>0</v>
      </c>
      <c r="D896" s="447"/>
      <c r="E896" s="855"/>
      <c r="F896" s="855"/>
      <c r="G896" s="855"/>
    </row>
    <row r="897" spans="1:7" ht="13.5" x14ac:dyDescent="0.2">
      <c r="A897" s="455"/>
      <c r="B897" s="453" t="s">
        <v>5</v>
      </c>
      <c r="C897" s="465"/>
      <c r="D897" s="447"/>
      <c r="E897" s="855"/>
      <c r="F897" s="855"/>
      <c r="G897" s="855"/>
    </row>
    <row r="898" spans="1:7" x14ac:dyDescent="0.2">
      <c r="A898" s="455"/>
      <c r="B898" s="449" t="s">
        <v>378</v>
      </c>
      <c r="C898" s="465">
        <f>'B22'!R7</f>
        <v>0</v>
      </c>
      <c r="D898" s="447"/>
      <c r="E898" s="855"/>
      <c r="F898" s="855"/>
      <c r="G898" s="855"/>
    </row>
    <row r="899" spans="1:7" x14ac:dyDescent="0.2">
      <c r="A899" s="455"/>
      <c r="B899" s="449" t="s">
        <v>175</v>
      </c>
      <c r="C899" s="465">
        <f>'B22'!S7</f>
        <v>0</v>
      </c>
      <c r="D899" s="447"/>
      <c r="E899" s="855"/>
      <c r="F899" s="855"/>
      <c r="G899" s="855"/>
    </row>
    <row r="900" spans="1:7" x14ac:dyDescent="0.2">
      <c r="A900" s="455"/>
      <c r="B900" s="454" t="s">
        <v>176</v>
      </c>
      <c r="C900" s="465">
        <f>'B22'!T7</f>
        <v>0</v>
      </c>
      <c r="D900" s="448"/>
      <c r="E900" s="855"/>
      <c r="F900" s="855"/>
      <c r="G900" s="855"/>
    </row>
    <row r="901" spans="1:7" x14ac:dyDescent="0.2">
      <c r="A901" s="455"/>
      <c r="B901" s="454" t="s">
        <v>177</v>
      </c>
      <c r="C901" s="465">
        <f>'B22'!U7</f>
        <v>0</v>
      </c>
      <c r="D901" s="447"/>
      <c r="E901" s="855"/>
      <c r="F901" s="855"/>
      <c r="G901" s="855"/>
    </row>
    <row r="902" spans="1:7" x14ac:dyDescent="0.2">
      <c r="A902" s="455"/>
      <c r="B902" s="458" t="s">
        <v>662</v>
      </c>
      <c r="C902" s="465">
        <f>'B22'!V7</f>
        <v>0</v>
      </c>
      <c r="D902" s="447"/>
      <c r="E902" s="855"/>
      <c r="F902" s="855"/>
      <c r="G902" s="855"/>
    </row>
    <row r="903" spans="1:7" x14ac:dyDescent="0.2">
      <c r="A903" s="455"/>
      <c r="B903" s="458" t="s">
        <v>586</v>
      </c>
      <c r="C903" s="465">
        <f>'B22'!W7</f>
        <v>0</v>
      </c>
      <c r="D903" s="447"/>
      <c r="E903" s="855"/>
      <c r="F903" s="855"/>
      <c r="G903" s="855"/>
    </row>
    <row r="904" spans="1:7" x14ac:dyDescent="0.2">
      <c r="A904" s="455"/>
      <c r="B904" s="458" t="s">
        <v>587</v>
      </c>
      <c r="C904" s="465">
        <f>'B22'!X7</f>
        <v>0</v>
      </c>
      <c r="D904" s="448"/>
      <c r="E904" s="855"/>
      <c r="F904" s="855"/>
      <c r="G904" s="855"/>
    </row>
    <row r="905" spans="1:7" x14ac:dyDescent="0.2">
      <c r="A905" s="448" t="s">
        <v>664</v>
      </c>
      <c r="B905" s="464" t="s">
        <v>665</v>
      </c>
      <c r="C905" s="465"/>
      <c r="D905" s="447"/>
      <c r="E905" s="855"/>
      <c r="F905" s="855"/>
      <c r="G905" s="855"/>
    </row>
    <row r="906" spans="1:7" x14ac:dyDescent="0.2">
      <c r="A906" s="475">
        <v>1</v>
      </c>
      <c r="B906" s="476" t="s">
        <v>703</v>
      </c>
      <c r="C906" s="527"/>
      <c r="D906" s="523"/>
      <c r="E906" s="855"/>
      <c r="F906" s="855"/>
      <c r="G906" s="855"/>
    </row>
    <row r="907" spans="1:7" x14ac:dyDescent="0.2">
      <c r="A907" s="478"/>
      <c r="B907" s="451" t="s">
        <v>821</v>
      </c>
      <c r="C907" s="818">
        <f>'B23'!C7</f>
        <v>0</v>
      </c>
      <c r="D907" s="791" t="s">
        <v>252</v>
      </c>
      <c r="E907" s="855"/>
      <c r="F907" s="855"/>
      <c r="G907" s="855"/>
    </row>
    <row r="908" spans="1:7" ht="13.5" x14ac:dyDescent="0.25">
      <c r="A908" s="478"/>
      <c r="B908" s="525" t="s">
        <v>108</v>
      </c>
      <c r="C908" s="527"/>
      <c r="D908" s="523"/>
      <c r="E908" s="855"/>
      <c r="F908" s="855"/>
      <c r="G908" s="855"/>
    </row>
    <row r="909" spans="1:7" x14ac:dyDescent="0.2">
      <c r="A909" s="478"/>
      <c r="B909" s="524" t="s">
        <v>123</v>
      </c>
      <c r="C909" s="785">
        <f>'B23'!D7</f>
        <v>0</v>
      </c>
      <c r="D909" s="523"/>
      <c r="E909" s="855"/>
      <c r="F909" s="855"/>
      <c r="G909" s="855"/>
    </row>
    <row r="910" spans="1:7" x14ac:dyDescent="0.2">
      <c r="A910" s="478"/>
      <c r="B910" s="524" t="s">
        <v>126</v>
      </c>
      <c r="C910" s="785">
        <f>'B23'!E7</f>
        <v>0</v>
      </c>
      <c r="D910" s="523"/>
      <c r="E910" s="855"/>
      <c r="F910" s="855"/>
      <c r="G910" s="855"/>
    </row>
    <row r="911" spans="1:7" x14ac:dyDescent="0.2">
      <c r="A911" s="478"/>
      <c r="B911" s="524" t="s">
        <v>567</v>
      </c>
      <c r="C911" s="785">
        <f>'B23'!F7</f>
        <v>0</v>
      </c>
      <c r="D911" s="523"/>
      <c r="E911" s="855"/>
      <c r="F911" s="855"/>
      <c r="G911" s="855"/>
    </row>
    <row r="912" spans="1:7" x14ac:dyDescent="0.2">
      <c r="A912" s="478"/>
      <c r="B912" s="524" t="s">
        <v>139</v>
      </c>
      <c r="C912" s="785">
        <f>'B23'!G7</f>
        <v>0</v>
      </c>
      <c r="D912" s="523"/>
      <c r="E912" s="855"/>
      <c r="F912" s="855"/>
      <c r="G912" s="855"/>
    </row>
    <row r="913" spans="1:7" ht="13.5" x14ac:dyDescent="0.25">
      <c r="A913" s="478"/>
      <c r="B913" s="525" t="s">
        <v>109</v>
      </c>
      <c r="C913" s="527"/>
      <c r="D913" s="526"/>
      <c r="E913" s="855"/>
      <c r="F913" s="855"/>
      <c r="G913" s="855"/>
    </row>
    <row r="914" spans="1:7" x14ac:dyDescent="0.2">
      <c r="A914" s="478"/>
      <c r="B914" s="524" t="s">
        <v>64</v>
      </c>
      <c r="C914" s="785">
        <f>'B23'!H7</f>
        <v>0</v>
      </c>
      <c r="D914" s="523"/>
      <c r="E914" s="855"/>
      <c r="F914" s="855"/>
      <c r="G914" s="855"/>
    </row>
    <row r="915" spans="1:7" x14ac:dyDescent="0.2">
      <c r="A915" s="478"/>
      <c r="B915" s="524" t="s">
        <v>112</v>
      </c>
      <c r="C915" s="785">
        <f>'B23'!I7</f>
        <v>0</v>
      </c>
      <c r="D915" s="523"/>
      <c r="E915" s="855"/>
      <c r="F915" s="855"/>
      <c r="G915" s="855"/>
    </row>
    <row r="916" spans="1:7" x14ac:dyDescent="0.2">
      <c r="A916" s="478"/>
      <c r="B916" s="524" t="s">
        <v>250</v>
      </c>
      <c r="C916" s="785">
        <f>'B23'!J7</f>
        <v>0</v>
      </c>
      <c r="D916" s="523"/>
      <c r="E916" s="855"/>
      <c r="F916" s="855"/>
      <c r="G916" s="855"/>
    </row>
    <row r="917" spans="1:7" ht="13.5" x14ac:dyDescent="0.25">
      <c r="A917" s="478"/>
      <c r="B917" s="525" t="s">
        <v>818</v>
      </c>
      <c r="C917" s="527"/>
      <c r="D917" s="523"/>
      <c r="E917" s="855"/>
      <c r="F917" s="855"/>
      <c r="G917" s="855"/>
    </row>
    <row r="918" spans="1:7" x14ac:dyDescent="0.2">
      <c r="A918" s="478"/>
      <c r="B918" s="524" t="s">
        <v>8</v>
      </c>
      <c r="C918" s="785">
        <f>'B23'!C8</f>
        <v>0</v>
      </c>
      <c r="D918" s="523"/>
      <c r="E918" s="855"/>
      <c r="F918" s="855"/>
      <c r="G918" s="855"/>
    </row>
    <row r="919" spans="1:7" x14ac:dyDescent="0.2">
      <c r="A919" s="478"/>
      <c r="B919" s="524" t="s">
        <v>565</v>
      </c>
      <c r="C919" s="785">
        <f>'B23'!C9</f>
        <v>0</v>
      </c>
      <c r="D919" s="523"/>
      <c r="E919" s="855"/>
      <c r="F919" s="855"/>
      <c r="G919" s="855"/>
    </row>
    <row r="920" spans="1:7" x14ac:dyDescent="0.2">
      <c r="A920" s="478"/>
      <c r="B920" s="524" t="s">
        <v>566</v>
      </c>
      <c r="C920" s="785">
        <f>'B23'!C10</f>
        <v>0</v>
      </c>
      <c r="D920" s="523"/>
      <c r="E920" s="855"/>
      <c r="F920" s="855"/>
      <c r="G920" s="855"/>
    </row>
    <row r="921" spans="1:7" x14ac:dyDescent="0.2">
      <c r="A921" s="478"/>
      <c r="B921" s="524" t="s">
        <v>560</v>
      </c>
      <c r="C921" s="785">
        <f>'B23'!C11</f>
        <v>0</v>
      </c>
      <c r="D921" s="523"/>
      <c r="E921" s="855"/>
      <c r="F921" s="855"/>
      <c r="G921" s="855"/>
    </row>
    <row r="922" spans="1:7" x14ac:dyDescent="0.2">
      <c r="A922" s="478"/>
      <c r="B922" s="524" t="s">
        <v>90</v>
      </c>
      <c r="C922" s="785">
        <f>'B23'!C12</f>
        <v>0</v>
      </c>
      <c r="D922" s="523"/>
      <c r="E922" s="855"/>
      <c r="F922" s="855"/>
      <c r="G922" s="855"/>
    </row>
    <row r="923" spans="1:7" x14ac:dyDescent="0.2">
      <c r="A923" s="478"/>
      <c r="B923" s="524" t="s">
        <v>91</v>
      </c>
      <c r="C923" s="785">
        <f>'B23'!C13</f>
        <v>0</v>
      </c>
      <c r="D923" s="523"/>
      <c r="E923" s="855"/>
      <c r="F923" s="855"/>
      <c r="G923" s="855"/>
    </row>
    <row r="924" spans="1:7" x14ac:dyDescent="0.2">
      <c r="A924" s="478"/>
      <c r="B924" s="524" t="s">
        <v>248</v>
      </c>
      <c r="C924" s="785">
        <f>'B23'!C14</f>
        <v>0</v>
      </c>
      <c r="D924" s="523"/>
      <c r="E924" s="855"/>
      <c r="F924" s="855"/>
      <c r="G924" s="855"/>
    </row>
    <row r="925" spans="1:7" x14ac:dyDescent="0.2">
      <c r="A925" s="478"/>
      <c r="B925" s="524" t="s">
        <v>294</v>
      </c>
      <c r="C925" s="785">
        <f>'B23'!C15</f>
        <v>0</v>
      </c>
      <c r="D925" s="523"/>
      <c r="E925" s="855"/>
      <c r="F925" s="855"/>
      <c r="G925" s="855"/>
    </row>
    <row r="926" spans="1:7" ht="13.5" x14ac:dyDescent="0.25">
      <c r="A926" s="478"/>
      <c r="B926" s="525" t="s">
        <v>5</v>
      </c>
      <c r="C926" s="785"/>
      <c r="D926" s="523"/>
      <c r="E926" s="855"/>
      <c r="F926" s="855"/>
      <c r="G926" s="855"/>
    </row>
    <row r="927" spans="1:7" x14ac:dyDescent="0.2">
      <c r="A927" s="478"/>
      <c r="B927" s="524" t="s">
        <v>378</v>
      </c>
      <c r="C927" s="785">
        <f>'B23'!C17</f>
        <v>0</v>
      </c>
      <c r="D927" s="523"/>
      <c r="E927" s="855"/>
      <c r="F927" s="855"/>
      <c r="G927" s="855"/>
    </row>
    <row r="928" spans="1:7" x14ac:dyDescent="0.2">
      <c r="A928" s="478"/>
      <c r="B928" s="524" t="s">
        <v>113</v>
      </c>
      <c r="C928" s="785">
        <f>'B23'!C18</f>
        <v>0</v>
      </c>
      <c r="D928" s="523"/>
      <c r="E928" s="855"/>
      <c r="F928" s="855"/>
      <c r="G928" s="855"/>
    </row>
    <row r="929" spans="1:7" x14ac:dyDescent="0.2">
      <c r="A929" s="478"/>
      <c r="B929" s="524" t="s">
        <v>114</v>
      </c>
      <c r="C929" s="785">
        <f>'B23'!C19</f>
        <v>0</v>
      </c>
      <c r="D929" s="523"/>
      <c r="E929" s="855"/>
      <c r="F929" s="855"/>
      <c r="G929" s="855"/>
    </row>
    <row r="930" spans="1:7" x14ac:dyDescent="0.2">
      <c r="A930" s="478"/>
      <c r="B930" s="524" t="s">
        <v>116</v>
      </c>
      <c r="C930" s="785">
        <f>'B23'!C20</f>
        <v>0</v>
      </c>
      <c r="D930" s="523"/>
      <c r="E930" s="855"/>
      <c r="F930" s="855"/>
      <c r="G930" s="855"/>
    </row>
    <row r="931" spans="1:7" x14ac:dyDescent="0.2">
      <c r="A931" s="478"/>
      <c r="B931" s="524" t="s">
        <v>117</v>
      </c>
      <c r="C931" s="785">
        <f>'B23'!C21</f>
        <v>0</v>
      </c>
      <c r="D931" s="523"/>
      <c r="E931" s="855"/>
      <c r="F931" s="855"/>
      <c r="G931" s="855"/>
    </row>
    <row r="932" spans="1:7" x14ac:dyDescent="0.2">
      <c r="A932" s="478"/>
      <c r="B932" s="524" t="s">
        <v>118</v>
      </c>
      <c r="C932" s="785">
        <f>'B23'!C22</f>
        <v>0</v>
      </c>
      <c r="D932" s="523"/>
      <c r="E932" s="855"/>
      <c r="F932" s="855"/>
      <c r="G932" s="855"/>
    </row>
    <row r="933" spans="1:7" ht="13.5" x14ac:dyDescent="0.2">
      <c r="A933" s="478"/>
      <c r="B933" s="453" t="s">
        <v>624</v>
      </c>
      <c r="C933" s="465"/>
      <c r="D933" s="523"/>
      <c r="E933" s="855"/>
      <c r="F933" s="855"/>
      <c r="G933" s="855"/>
    </row>
    <row r="934" spans="1:7" x14ac:dyDescent="0.2">
      <c r="A934" s="478"/>
      <c r="B934" s="454" t="s">
        <v>670</v>
      </c>
      <c r="C934" s="446">
        <f>'B23'!Q7</f>
        <v>0</v>
      </c>
      <c r="D934" s="523"/>
      <c r="E934" s="855"/>
      <c r="F934" s="855"/>
      <c r="G934" s="855"/>
    </row>
    <row r="935" spans="1:7" x14ac:dyDescent="0.2">
      <c r="A935" s="478"/>
      <c r="B935" s="454" t="s">
        <v>119</v>
      </c>
      <c r="C935" s="446">
        <f>'B23'!R7</f>
        <v>0</v>
      </c>
      <c r="D935" s="523"/>
      <c r="E935" s="855"/>
      <c r="F935" s="855"/>
      <c r="G935" s="855"/>
    </row>
    <row r="936" spans="1:7" x14ac:dyDescent="0.2">
      <c r="A936" s="478"/>
      <c r="B936" s="454" t="s">
        <v>12</v>
      </c>
      <c r="C936" s="446">
        <f>'B23'!S7</f>
        <v>0</v>
      </c>
      <c r="D936" s="523"/>
      <c r="E936" s="855"/>
      <c r="F936" s="855"/>
      <c r="G936" s="855"/>
    </row>
    <row r="937" spans="1:7" ht="13.5" x14ac:dyDescent="0.25">
      <c r="A937" s="478"/>
      <c r="B937" s="525" t="s">
        <v>128</v>
      </c>
      <c r="C937" s="785">
        <f>'B23'!C23</f>
        <v>0</v>
      </c>
      <c r="D937" s="523"/>
      <c r="E937" s="855"/>
      <c r="F937" s="855"/>
      <c r="G937" s="855"/>
    </row>
    <row r="938" spans="1:7" x14ac:dyDescent="0.2">
      <c r="A938" s="443">
        <v>2</v>
      </c>
      <c r="B938" s="476" t="s">
        <v>666</v>
      </c>
      <c r="C938" s="465"/>
      <c r="D938" s="791" t="s">
        <v>262</v>
      </c>
      <c r="E938" s="855"/>
      <c r="F938" s="855"/>
      <c r="G938" s="855"/>
    </row>
    <row r="939" spans="1:7" ht="13.5" x14ac:dyDescent="0.2">
      <c r="A939" s="459"/>
      <c r="B939" s="451" t="s">
        <v>107</v>
      </c>
      <c r="C939" s="787">
        <f>'B24'!C7</f>
        <v>0</v>
      </c>
      <c r="D939" s="443"/>
      <c r="E939" s="855"/>
      <c r="F939" s="855"/>
      <c r="G939" s="855"/>
    </row>
    <row r="940" spans="1:7" ht="13.5" x14ac:dyDescent="0.2">
      <c r="A940" s="457"/>
      <c r="B940" s="453" t="s">
        <v>173</v>
      </c>
      <c r="C940" s="465"/>
      <c r="D940" s="447"/>
      <c r="E940" s="855"/>
      <c r="F940" s="855"/>
      <c r="G940" s="855"/>
    </row>
    <row r="941" spans="1:7" ht="13.5" x14ac:dyDescent="0.2">
      <c r="A941" s="457"/>
      <c r="B941" s="454" t="s">
        <v>123</v>
      </c>
      <c r="C941" s="473">
        <f>'B24'!D7</f>
        <v>0</v>
      </c>
      <c r="D941" s="445"/>
      <c r="E941" s="855"/>
      <c r="F941" s="855"/>
      <c r="G941" s="855"/>
    </row>
    <row r="942" spans="1:7" ht="13.5" x14ac:dyDescent="0.2">
      <c r="A942" s="457"/>
      <c r="B942" s="454" t="s">
        <v>126</v>
      </c>
      <c r="C942" s="473">
        <f>'B24'!E7</f>
        <v>0</v>
      </c>
      <c r="D942" s="447"/>
      <c r="E942" s="855"/>
      <c r="F942" s="855"/>
      <c r="G942" s="855"/>
    </row>
    <row r="943" spans="1:7" ht="13.5" x14ac:dyDescent="0.2">
      <c r="A943" s="457"/>
      <c r="B943" s="454" t="s">
        <v>567</v>
      </c>
      <c r="C943" s="473">
        <f>'B24'!F7</f>
        <v>0</v>
      </c>
      <c r="D943" s="447"/>
      <c r="E943" s="855"/>
      <c r="F943" s="855"/>
      <c r="G943" s="855"/>
    </row>
    <row r="944" spans="1:7" ht="13.5" x14ac:dyDescent="0.2">
      <c r="A944" s="457"/>
      <c r="B944" s="454" t="s">
        <v>151</v>
      </c>
      <c r="C944" s="473">
        <f>'B24'!G7</f>
        <v>0</v>
      </c>
      <c r="D944" s="447"/>
      <c r="E944" s="855"/>
      <c r="F944" s="855"/>
      <c r="G944" s="855"/>
    </row>
    <row r="945" spans="1:7" ht="13.5" x14ac:dyDescent="0.2">
      <c r="A945" s="457"/>
      <c r="B945" s="453" t="s">
        <v>109</v>
      </c>
      <c r="C945" s="465"/>
      <c r="D945" s="447"/>
      <c r="E945" s="855"/>
      <c r="F945" s="855"/>
      <c r="G945" s="855"/>
    </row>
    <row r="946" spans="1:7" ht="13.5" x14ac:dyDescent="0.2">
      <c r="A946" s="457"/>
      <c r="B946" s="454" t="s">
        <v>64</v>
      </c>
      <c r="C946" s="446">
        <f>'B24'!H7</f>
        <v>0</v>
      </c>
      <c r="D946" s="445"/>
      <c r="E946" s="855"/>
      <c r="F946" s="855"/>
      <c r="G946" s="855"/>
    </row>
    <row r="947" spans="1:7" ht="13.5" x14ac:dyDescent="0.2">
      <c r="A947" s="457"/>
      <c r="B947" s="454" t="s">
        <v>112</v>
      </c>
      <c r="C947" s="446">
        <f>'B24'!H7</f>
        <v>0</v>
      </c>
      <c r="D947" s="447"/>
      <c r="E947" s="855"/>
      <c r="F947" s="855"/>
      <c r="G947" s="855"/>
    </row>
    <row r="948" spans="1:7" ht="13.5" x14ac:dyDescent="0.2">
      <c r="A948" s="457"/>
      <c r="B948" s="454" t="s">
        <v>620</v>
      </c>
      <c r="C948" s="446">
        <f>'B24'!I7</f>
        <v>0</v>
      </c>
      <c r="D948" s="447"/>
      <c r="E948" s="855"/>
      <c r="F948" s="855"/>
      <c r="G948" s="855"/>
    </row>
    <row r="949" spans="1:7" ht="13.5" x14ac:dyDescent="0.2">
      <c r="A949" s="457"/>
      <c r="B949" s="453" t="s">
        <v>121</v>
      </c>
      <c r="C949" s="465"/>
      <c r="D949" s="447"/>
      <c r="E949" s="855"/>
      <c r="F949" s="855"/>
      <c r="G949" s="855"/>
    </row>
    <row r="950" spans="1:7" ht="13.5" x14ac:dyDescent="0.2">
      <c r="A950" s="457"/>
      <c r="B950" s="454" t="s">
        <v>124</v>
      </c>
      <c r="C950" s="446">
        <f>'B24'!C8</f>
        <v>0</v>
      </c>
      <c r="D950" s="443"/>
      <c r="E950" s="855"/>
      <c r="F950" s="855"/>
      <c r="G950" s="855"/>
    </row>
    <row r="951" spans="1:7" ht="13.5" x14ac:dyDescent="0.2">
      <c r="A951" s="457"/>
      <c r="B951" s="454" t="s">
        <v>125</v>
      </c>
      <c r="C951" s="446">
        <f>'B24'!C9</f>
        <v>0</v>
      </c>
      <c r="D951" s="447"/>
      <c r="E951" s="855"/>
      <c r="F951" s="855"/>
      <c r="G951" s="855"/>
    </row>
    <row r="952" spans="1:7" ht="13.5" x14ac:dyDescent="0.2">
      <c r="A952" s="457"/>
      <c r="B952" s="454" t="s">
        <v>126</v>
      </c>
      <c r="C952" s="446">
        <f>'B24'!C10</f>
        <v>0</v>
      </c>
      <c r="D952" s="443"/>
      <c r="E952" s="855"/>
      <c r="F952" s="855"/>
      <c r="G952" s="855"/>
    </row>
    <row r="953" spans="1:7" ht="13.5" x14ac:dyDescent="0.2">
      <c r="A953" s="457"/>
      <c r="B953" s="454" t="s">
        <v>565</v>
      </c>
      <c r="C953" s="446">
        <f>'B24'!C11</f>
        <v>0</v>
      </c>
      <c r="D953" s="447"/>
      <c r="E953" s="855"/>
      <c r="F953" s="855"/>
      <c r="G953" s="855"/>
    </row>
    <row r="954" spans="1:7" ht="13.5" x14ac:dyDescent="0.2">
      <c r="A954" s="457"/>
      <c r="B954" s="454" t="s">
        <v>568</v>
      </c>
      <c r="C954" s="446">
        <f>'B24'!C12</f>
        <v>0</v>
      </c>
      <c r="D954" s="447"/>
      <c r="E954" s="855"/>
      <c r="F954" s="855"/>
      <c r="G954" s="855"/>
    </row>
    <row r="955" spans="1:7" ht="13.5" x14ac:dyDescent="0.2">
      <c r="A955" s="457"/>
      <c r="B955" s="454" t="s">
        <v>567</v>
      </c>
      <c r="C955" s="446">
        <f>'B24'!C13</f>
        <v>0</v>
      </c>
      <c r="D955" s="447"/>
      <c r="E955" s="855"/>
      <c r="F955" s="855"/>
      <c r="G955" s="855"/>
    </row>
    <row r="956" spans="1:7" ht="13.5" x14ac:dyDescent="0.2">
      <c r="A956" s="457"/>
      <c r="B956" s="454" t="s">
        <v>127</v>
      </c>
      <c r="C956" s="446">
        <f>'B24'!C14</f>
        <v>0</v>
      </c>
      <c r="D956" s="443"/>
      <c r="E956" s="855"/>
      <c r="F956" s="855"/>
      <c r="G956" s="855"/>
    </row>
    <row r="957" spans="1:7" ht="13.5" x14ac:dyDescent="0.2">
      <c r="A957" s="457"/>
      <c r="B957" s="454" t="s">
        <v>391</v>
      </c>
      <c r="C957" s="446">
        <f>'B24'!C15</f>
        <v>0</v>
      </c>
      <c r="D957" s="447"/>
      <c r="E957" s="855"/>
      <c r="F957" s="855"/>
      <c r="G957" s="855"/>
    </row>
    <row r="958" spans="1:7" ht="13.5" x14ac:dyDescent="0.2">
      <c r="A958" s="457"/>
      <c r="B958" s="454" t="s">
        <v>10</v>
      </c>
      <c r="C958" s="446">
        <f>'B24'!C16</f>
        <v>0</v>
      </c>
      <c r="D958" s="447"/>
      <c r="E958" s="855"/>
      <c r="F958" s="855"/>
      <c r="G958" s="855"/>
    </row>
    <row r="959" spans="1:7" ht="13.5" x14ac:dyDescent="0.2">
      <c r="A959" s="457"/>
      <c r="B959" s="453" t="s">
        <v>583</v>
      </c>
      <c r="C959" s="465"/>
      <c r="D959" s="447"/>
      <c r="E959" s="855"/>
      <c r="F959" s="855"/>
      <c r="G959" s="855"/>
    </row>
    <row r="960" spans="1:7" ht="13.5" x14ac:dyDescent="0.2">
      <c r="A960" s="457"/>
      <c r="B960" s="454" t="s">
        <v>120</v>
      </c>
      <c r="C960" s="446">
        <f>'B24'!C18</f>
        <v>0</v>
      </c>
      <c r="D960" s="443"/>
      <c r="E960" s="855"/>
      <c r="F960" s="855"/>
      <c r="G960" s="855"/>
    </row>
    <row r="961" spans="1:7" ht="13.5" x14ac:dyDescent="0.2">
      <c r="A961" s="457"/>
      <c r="B961" s="454" t="s">
        <v>21</v>
      </c>
      <c r="C961" s="446">
        <f>'B24'!C19</f>
        <v>0</v>
      </c>
      <c r="D961" s="447"/>
      <c r="E961" s="855"/>
      <c r="F961" s="855"/>
      <c r="G961" s="855"/>
    </row>
    <row r="962" spans="1:7" ht="13.5" x14ac:dyDescent="0.2">
      <c r="A962" s="457"/>
      <c r="B962" s="454" t="s">
        <v>557</v>
      </c>
      <c r="C962" s="446">
        <f>'B24'!C20</f>
        <v>0</v>
      </c>
      <c r="D962" s="447"/>
      <c r="E962" s="855"/>
      <c r="F962" s="855"/>
      <c r="G962" s="855"/>
    </row>
    <row r="963" spans="1:7" ht="13.5" x14ac:dyDescent="0.2">
      <c r="A963" s="457"/>
      <c r="B963" s="454" t="s">
        <v>22</v>
      </c>
      <c r="C963" s="446">
        <f>'B24'!C21</f>
        <v>0</v>
      </c>
      <c r="D963" s="447"/>
      <c r="E963" s="855"/>
      <c r="F963" s="855"/>
      <c r="G963" s="855"/>
    </row>
    <row r="964" spans="1:7" ht="13.5" x14ac:dyDescent="0.2">
      <c r="A964" s="457"/>
      <c r="B964" s="469" t="s">
        <v>181</v>
      </c>
      <c r="C964" s="446">
        <f>'B24'!C29</f>
        <v>0</v>
      </c>
      <c r="D964" s="447"/>
      <c r="E964" s="855"/>
      <c r="F964" s="855"/>
      <c r="G964" s="855"/>
    </row>
    <row r="965" spans="1:7" ht="13.5" x14ac:dyDescent="0.2">
      <c r="A965" s="457"/>
      <c r="B965" s="453" t="s">
        <v>5</v>
      </c>
      <c r="C965" s="465"/>
      <c r="D965" s="447"/>
      <c r="E965" s="855"/>
      <c r="F965" s="855"/>
      <c r="G965" s="855"/>
    </row>
    <row r="966" spans="1:7" ht="13.5" x14ac:dyDescent="0.2">
      <c r="A966" s="457"/>
      <c r="B966" s="449" t="s">
        <v>449</v>
      </c>
      <c r="C966" s="465">
        <f>'B24'!C23</f>
        <v>0</v>
      </c>
      <c r="D966" s="445"/>
      <c r="E966" s="855"/>
      <c r="F966" s="855"/>
      <c r="G966" s="855"/>
    </row>
    <row r="967" spans="1:7" ht="13.5" x14ac:dyDescent="0.2">
      <c r="A967" s="457"/>
      <c r="B967" s="454" t="s">
        <v>113</v>
      </c>
      <c r="C967" s="465">
        <f>'B24'!C24</f>
        <v>0</v>
      </c>
      <c r="D967" s="443"/>
      <c r="E967" s="855"/>
      <c r="F967" s="855"/>
      <c r="G967" s="855"/>
    </row>
    <row r="968" spans="1:7" ht="13.5" x14ac:dyDescent="0.2">
      <c r="A968" s="457"/>
      <c r="B968" s="454" t="s">
        <v>114</v>
      </c>
      <c r="C968" s="465">
        <f>'B24'!C25</f>
        <v>0</v>
      </c>
      <c r="D968" s="447"/>
      <c r="E968" s="855"/>
      <c r="F968" s="855"/>
      <c r="G968" s="855"/>
    </row>
    <row r="969" spans="1:7" ht="13.5" x14ac:dyDescent="0.2">
      <c r="A969" s="457"/>
      <c r="B969" s="460" t="s">
        <v>667</v>
      </c>
      <c r="C969" s="465">
        <f>'B24'!C26</f>
        <v>0</v>
      </c>
      <c r="D969" s="443"/>
      <c r="E969" s="855"/>
      <c r="F969" s="855"/>
      <c r="G969" s="855"/>
    </row>
    <row r="970" spans="1:7" ht="13.5" x14ac:dyDescent="0.2">
      <c r="A970" s="457"/>
      <c r="B970" s="460" t="s">
        <v>668</v>
      </c>
      <c r="C970" s="465">
        <f>'B24'!C27</f>
        <v>0</v>
      </c>
      <c r="D970" s="447"/>
      <c r="E970" s="855"/>
      <c r="F970" s="855"/>
      <c r="G970" s="855"/>
    </row>
    <row r="971" spans="1:7" ht="13.5" x14ac:dyDescent="0.2">
      <c r="A971" s="457"/>
      <c r="B971" s="460" t="s">
        <v>669</v>
      </c>
      <c r="C971" s="465">
        <f>'B24'!C28</f>
        <v>0</v>
      </c>
      <c r="D971" s="443"/>
      <c r="E971" s="855"/>
      <c r="F971" s="855"/>
      <c r="G971" s="855"/>
    </row>
    <row r="972" spans="1:7" ht="13.5" x14ac:dyDescent="0.2">
      <c r="A972" s="457"/>
      <c r="B972" s="453" t="s">
        <v>624</v>
      </c>
      <c r="C972" s="465"/>
      <c r="D972" s="447"/>
      <c r="E972" s="855"/>
      <c r="F972" s="855"/>
      <c r="G972" s="855"/>
    </row>
    <row r="973" spans="1:7" ht="13.5" x14ac:dyDescent="0.2">
      <c r="A973" s="457"/>
      <c r="B973" s="454" t="s">
        <v>670</v>
      </c>
      <c r="C973" s="446">
        <f>'B24'!Q7</f>
        <v>0</v>
      </c>
      <c r="D973" s="445"/>
      <c r="E973" s="855"/>
      <c r="F973" s="855"/>
      <c r="G973" s="855"/>
    </row>
    <row r="974" spans="1:7" ht="13.5" x14ac:dyDescent="0.2">
      <c r="A974" s="457"/>
      <c r="B974" s="454" t="s">
        <v>119</v>
      </c>
      <c r="C974" s="446">
        <f>'B24'!R7</f>
        <v>0</v>
      </c>
      <c r="D974" s="447"/>
      <c r="E974" s="855"/>
      <c r="F974" s="855"/>
      <c r="G974" s="855"/>
    </row>
    <row r="975" spans="1:7" ht="13.5" x14ac:dyDescent="0.2">
      <c r="A975" s="457"/>
      <c r="B975" s="454" t="s">
        <v>12</v>
      </c>
      <c r="C975" s="446">
        <f>'B24'!S7</f>
        <v>0</v>
      </c>
      <c r="D975" s="447"/>
      <c r="E975" s="855"/>
      <c r="F975" s="855"/>
      <c r="G975" s="855"/>
    </row>
    <row r="976" spans="1:7" x14ac:dyDescent="0.2">
      <c r="A976" s="448" t="s">
        <v>671</v>
      </c>
      <c r="B976" s="449" t="s">
        <v>672</v>
      </c>
      <c r="C976" s="465"/>
      <c r="D976" s="447"/>
      <c r="E976" s="855"/>
      <c r="F976" s="855"/>
      <c r="G976" s="855"/>
    </row>
    <row r="977" spans="1:7" x14ac:dyDescent="0.2">
      <c r="A977" s="443">
        <v>1</v>
      </c>
      <c r="B977" s="445" t="s">
        <v>673</v>
      </c>
      <c r="C977" s="465"/>
      <c r="D977" s="791" t="s">
        <v>263</v>
      </c>
      <c r="E977" s="855"/>
      <c r="F977" s="855"/>
      <c r="G977" s="855"/>
    </row>
    <row r="978" spans="1:7" ht="13.5" x14ac:dyDescent="0.2">
      <c r="A978" s="459"/>
      <c r="B978" s="451" t="s">
        <v>674</v>
      </c>
      <c r="C978" s="787">
        <f>'B25'!C9</f>
        <v>0</v>
      </c>
      <c r="D978" s="455"/>
      <c r="E978" s="855"/>
      <c r="F978" s="855"/>
      <c r="G978" s="855"/>
    </row>
    <row r="979" spans="1:7" ht="13.5" x14ac:dyDescent="0.2">
      <c r="A979" s="457"/>
      <c r="B979" s="453" t="s">
        <v>589</v>
      </c>
      <c r="C979" s="465"/>
      <c r="D979" s="447"/>
      <c r="E979" s="855"/>
      <c r="F979" s="855"/>
      <c r="G979" s="855"/>
    </row>
    <row r="980" spans="1:7" ht="13.5" x14ac:dyDescent="0.2">
      <c r="A980" s="457"/>
      <c r="B980" s="454" t="s">
        <v>123</v>
      </c>
      <c r="C980" s="446">
        <f>'B25'!D9</f>
        <v>0</v>
      </c>
      <c r="D980" s="460"/>
      <c r="E980" s="855"/>
      <c r="F980" s="855"/>
      <c r="G980" s="855"/>
    </row>
    <row r="981" spans="1:7" ht="13.5" x14ac:dyDescent="0.2">
      <c r="A981" s="457"/>
      <c r="B981" s="454" t="s">
        <v>126</v>
      </c>
      <c r="C981" s="446">
        <f>'B25'!E9</f>
        <v>0</v>
      </c>
      <c r="D981" s="447"/>
      <c r="E981" s="855"/>
      <c r="F981" s="855"/>
      <c r="G981" s="855"/>
    </row>
    <row r="982" spans="1:7" ht="13.5" x14ac:dyDescent="0.2">
      <c r="A982" s="457"/>
      <c r="B982" s="454" t="s">
        <v>567</v>
      </c>
      <c r="C982" s="446">
        <f>'B25'!F9</f>
        <v>0</v>
      </c>
      <c r="D982" s="447"/>
      <c r="E982" s="855"/>
      <c r="F982" s="855"/>
      <c r="G982" s="855"/>
    </row>
    <row r="983" spans="1:7" ht="13.5" x14ac:dyDescent="0.2">
      <c r="A983" s="457"/>
      <c r="B983" s="454" t="s">
        <v>151</v>
      </c>
      <c r="C983" s="446">
        <f>'B25'!G9</f>
        <v>0</v>
      </c>
      <c r="D983" s="455"/>
      <c r="E983" s="855"/>
      <c r="F983" s="855"/>
      <c r="G983" s="855"/>
    </row>
    <row r="984" spans="1:7" ht="13.5" x14ac:dyDescent="0.2">
      <c r="A984" s="457"/>
      <c r="B984" s="453" t="s">
        <v>4</v>
      </c>
      <c r="C984" s="465"/>
      <c r="D984" s="447"/>
      <c r="E984" s="855"/>
      <c r="F984" s="855"/>
      <c r="G984" s="855"/>
    </row>
    <row r="985" spans="1:7" ht="13.5" x14ac:dyDescent="0.2">
      <c r="A985" s="457"/>
      <c r="B985" s="454" t="s">
        <v>191</v>
      </c>
      <c r="C985" s="446">
        <f>'B25'!H9</f>
        <v>0</v>
      </c>
      <c r="D985" s="460"/>
      <c r="E985" s="855"/>
      <c r="F985" s="855"/>
      <c r="G985" s="855"/>
    </row>
    <row r="986" spans="1:7" ht="13.5" x14ac:dyDescent="0.2">
      <c r="A986" s="457"/>
      <c r="B986" s="454" t="s">
        <v>192</v>
      </c>
      <c r="C986" s="446">
        <f>'B25'!I9</f>
        <v>0</v>
      </c>
      <c r="D986" s="447"/>
      <c r="E986" s="855"/>
      <c r="F986" s="855"/>
      <c r="G986" s="855"/>
    </row>
    <row r="987" spans="1:7" ht="13.5" x14ac:dyDescent="0.2">
      <c r="A987" s="457"/>
      <c r="B987" s="454" t="s">
        <v>193</v>
      </c>
      <c r="C987" s="446">
        <f>'B25'!J9</f>
        <v>0</v>
      </c>
      <c r="D987" s="447"/>
      <c r="E987" s="855"/>
      <c r="F987" s="855"/>
      <c r="G987" s="855"/>
    </row>
    <row r="988" spans="1:7" ht="13.5" x14ac:dyDescent="0.2">
      <c r="A988" s="457"/>
      <c r="B988" s="454" t="s">
        <v>194</v>
      </c>
      <c r="C988" s="446">
        <f>'B25'!K9</f>
        <v>0</v>
      </c>
      <c r="D988" s="447"/>
      <c r="E988" s="855"/>
      <c r="F988" s="855"/>
      <c r="G988" s="855"/>
    </row>
    <row r="989" spans="1:7" ht="13.5" x14ac:dyDescent="0.2">
      <c r="A989" s="457"/>
      <c r="B989" s="454" t="s">
        <v>675</v>
      </c>
      <c r="C989" s="446">
        <f>'B25'!L9</f>
        <v>0</v>
      </c>
      <c r="D989" s="447"/>
      <c r="E989" s="855"/>
      <c r="F989" s="855"/>
      <c r="G989" s="855"/>
    </row>
    <row r="990" spans="1:7" ht="13.5" x14ac:dyDescent="0.2">
      <c r="A990" s="457"/>
      <c r="B990" s="454" t="s">
        <v>195</v>
      </c>
      <c r="C990" s="446">
        <f>'B25'!M9</f>
        <v>0</v>
      </c>
      <c r="D990" s="447"/>
      <c r="E990" s="855"/>
      <c r="F990" s="855"/>
      <c r="G990" s="855"/>
    </row>
    <row r="991" spans="1:7" ht="13.5" x14ac:dyDescent="0.2">
      <c r="A991" s="457"/>
      <c r="B991" s="453" t="s">
        <v>633</v>
      </c>
      <c r="C991" s="465"/>
      <c r="D991" s="447"/>
      <c r="E991" s="855"/>
      <c r="F991" s="855"/>
      <c r="G991" s="855"/>
    </row>
    <row r="992" spans="1:7" ht="13.5" x14ac:dyDescent="0.2">
      <c r="A992" s="457"/>
      <c r="B992" s="454" t="s">
        <v>202</v>
      </c>
      <c r="C992" s="446">
        <f>'B25'!C10</f>
        <v>0</v>
      </c>
      <c r="D992" s="455"/>
      <c r="E992" s="855"/>
      <c r="F992" s="855"/>
      <c r="G992" s="855"/>
    </row>
    <row r="993" spans="1:7" ht="13.5" x14ac:dyDescent="0.2">
      <c r="A993" s="457"/>
      <c r="B993" s="454" t="s">
        <v>347</v>
      </c>
      <c r="C993" s="446">
        <f>'B25'!C11</f>
        <v>0</v>
      </c>
      <c r="D993" s="455"/>
      <c r="E993" s="855"/>
      <c r="F993" s="855"/>
      <c r="G993" s="855"/>
    </row>
    <row r="994" spans="1:7" ht="13.5" x14ac:dyDescent="0.2">
      <c r="A994" s="457"/>
      <c r="B994" s="454" t="s">
        <v>676</v>
      </c>
      <c r="C994" s="446">
        <f>'B25'!C12</f>
        <v>0</v>
      </c>
      <c r="D994" s="455"/>
      <c r="E994" s="855"/>
      <c r="F994" s="855"/>
      <c r="G994" s="855"/>
    </row>
    <row r="995" spans="1:7" ht="13.5" x14ac:dyDescent="0.2">
      <c r="A995" s="457"/>
      <c r="B995" s="454" t="s">
        <v>149</v>
      </c>
      <c r="C995" s="446">
        <f>'B25'!C13</f>
        <v>0</v>
      </c>
      <c r="D995" s="455"/>
      <c r="E995" s="855"/>
      <c r="F995" s="855"/>
      <c r="G995" s="855"/>
    </row>
    <row r="996" spans="1:7" ht="13.5" x14ac:dyDescent="0.2">
      <c r="A996" s="457"/>
      <c r="B996" s="454" t="s">
        <v>203</v>
      </c>
      <c r="C996" s="446">
        <f>'B25'!C14</f>
        <v>0</v>
      </c>
      <c r="D996" s="455"/>
      <c r="E996" s="855"/>
      <c r="F996" s="855"/>
      <c r="G996" s="855"/>
    </row>
    <row r="997" spans="1:7" ht="13.5" x14ac:dyDescent="0.2">
      <c r="A997" s="457"/>
      <c r="B997" s="454" t="s">
        <v>348</v>
      </c>
      <c r="C997" s="446">
        <f>'B25'!C15</f>
        <v>0</v>
      </c>
      <c r="D997" s="455"/>
      <c r="E997" s="855"/>
      <c r="F997" s="855"/>
      <c r="G997" s="855"/>
    </row>
    <row r="998" spans="1:7" ht="13.5" x14ac:dyDescent="0.2">
      <c r="A998" s="457"/>
      <c r="B998" s="454" t="s">
        <v>204</v>
      </c>
      <c r="C998" s="446">
        <f>'B25'!C16</f>
        <v>0</v>
      </c>
      <c r="D998" s="455"/>
      <c r="E998" s="855"/>
      <c r="F998" s="855"/>
      <c r="G998" s="855"/>
    </row>
    <row r="999" spans="1:7" ht="13.5" x14ac:dyDescent="0.2">
      <c r="A999" s="457"/>
      <c r="B999" s="454" t="s">
        <v>559</v>
      </c>
      <c r="C999" s="446">
        <f>'B25'!C17</f>
        <v>0</v>
      </c>
      <c r="D999" s="447"/>
      <c r="E999" s="855"/>
      <c r="F999" s="855"/>
      <c r="G999" s="855"/>
    </row>
    <row r="1000" spans="1:7" ht="13.5" x14ac:dyDescent="0.2">
      <c r="A1000" s="457"/>
      <c r="B1000" s="454" t="s">
        <v>569</v>
      </c>
      <c r="C1000" s="446">
        <f>'B25'!C18</f>
        <v>0</v>
      </c>
      <c r="D1000" s="447"/>
      <c r="E1000" s="855"/>
      <c r="F1000" s="855"/>
      <c r="G1000" s="855"/>
    </row>
    <row r="1001" spans="1:7" ht="13.5" x14ac:dyDescent="0.2">
      <c r="A1001" s="457"/>
      <c r="B1001" s="454" t="s">
        <v>237</v>
      </c>
      <c r="C1001" s="446">
        <f>'B25'!C19</f>
        <v>0</v>
      </c>
      <c r="D1001" s="447"/>
      <c r="E1001" s="855"/>
      <c r="F1001" s="855"/>
      <c r="G1001" s="855"/>
    </row>
    <row r="1002" spans="1:7" ht="13.5" x14ac:dyDescent="0.2">
      <c r="A1002" s="457"/>
      <c r="B1002" s="454" t="s">
        <v>205</v>
      </c>
      <c r="C1002" s="446">
        <f>'B25'!C20</f>
        <v>0</v>
      </c>
      <c r="D1002" s="455"/>
      <c r="E1002" s="855"/>
      <c r="F1002" s="855"/>
      <c r="G1002" s="855"/>
    </row>
    <row r="1003" spans="1:7" ht="13.5" x14ac:dyDescent="0.2">
      <c r="A1003" s="457"/>
      <c r="B1003" s="453" t="s">
        <v>5</v>
      </c>
      <c r="C1003" s="465"/>
      <c r="D1003" s="447"/>
      <c r="E1003" s="855"/>
      <c r="F1003" s="855"/>
      <c r="G1003" s="855"/>
    </row>
    <row r="1004" spans="1:7" ht="13.5" x14ac:dyDescent="0.2">
      <c r="A1004" s="457"/>
      <c r="B1004" s="454" t="s">
        <v>398</v>
      </c>
      <c r="C1004" s="446">
        <f>'B25'!N9</f>
        <v>0</v>
      </c>
      <c r="D1004" s="460"/>
      <c r="E1004" s="855"/>
      <c r="F1004" s="855"/>
      <c r="G1004" s="855"/>
    </row>
    <row r="1005" spans="1:7" ht="13.5" x14ac:dyDescent="0.2">
      <c r="A1005" s="457"/>
      <c r="B1005" s="454" t="s">
        <v>677</v>
      </c>
      <c r="C1005" s="446">
        <f>'B25'!O9</f>
        <v>0</v>
      </c>
      <c r="D1005" s="455"/>
      <c r="E1005" s="855"/>
      <c r="F1005" s="855"/>
      <c r="G1005" s="855"/>
    </row>
    <row r="1006" spans="1:7" ht="13.5" x14ac:dyDescent="0.2">
      <c r="A1006" s="457"/>
      <c r="B1006" s="454" t="s">
        <v>399</v>
      </c>
      <c r="C1006" s="446">
        <f>'B25'!P9</f>
        <v>0</v>
      </c>
      <c r="D1006" s="455"/>
      <c r="E1006" s="855"/>
      <c r="F1006" s="855"/>
      <c r="G1006" s="855"/>
    </row>
    <row r="1007" spans="1:7" ht="13.5" x14ac:dyDescent="0.2">
      <c r="A1007" s="457"/>
      <c r="B1007" s="454" t="s">
        <v>401</v>
      </c>
      <c r="C1007" s="446">
        <f>'B25'!Q9</f>
        <v>0</v>
      </c>
      <c r="D1007" s="455"/>
      <c r="E1007" s="855"/>
      <c r="F1007" s="855"/>
      <c r="G1007" s="855"/>
    </row>
    <row r="1008" spans="1:7" ht="13.5" x14ac:dyDescent="0.2">
      <c r="A1008" s="457"/>
      <c r="B1008" s="453" t="s">
        <v>64</v>
      </c>
      <c r="C1008" s="465"/>
      <c r="D1008" s="447"/>
      <c r="E1008" s="855"/>
      <c r="F1008" s="855"/>
      <c r="G1008" s="855"/>
    </row>
    <row r="1009" spans="1:7" ht="13.5" x14ac:dyDescent="0.2">
      <c r="A1009" s="457"/>
      <c r="B1009" s="449" t="s">
        <v>334</v>
      </c>
      <c r="C1009" s="446">
        <f>'B25'!R9</f>
        <v>0</v>
      </c>
      <c r="D1009" s="460"/>
      <c r="E1009" s="855"/>
      <c r="F1009" s="855"/>
      <c r="G1009" s="855"/>
    </row>
    <row r="1010" spans="1:7" ht="13.5" x14ac:dyDescent="0.2">
      <c r="A1010" s="457"/>
      <c r="B1010" s="449" t="s">
        <v>335</v>
      </c>
      <c r="C1010" s="446">
        <f>'B25'!S9</f>
        <v>0</v>
      </c>
      <c r="D1010" s="447"/>
      <c r="E1010" s="855"/>
      <c r="F1010" s="855"/>
      <c r="G1010" s="855"/>
    </row>
    <row r="1011" spans="1:7" ht="13.5" x14ac:dyDescent="0.2">
      <c r="A1011" s="457"/>
      <c r="B1011" s="449" t="s">
        <v>336</v>
      </c>
      <c r="C1011" s="446">
        <f>'B25'!T9</f>
        <v>0</v>
      </c>
      <c r="D1011" s="447"/>
      <c r="E1011" s="855"/>
      <c r="F1011" s="855"/>
      <c r="G1011" s="855"/>
    </row>
    <row r="1012" spans="1:7" ht="13.5" x14ac:dyDescent="0.2">
      <c r="A1012" s="457"/>
      <c r="B1012" s="449" t="s">
        <v>351</v>
      </c>
      <c r="C1012" s="446">
        <f>'B25'!U9</f>
        <v>0</v>
      </c>
      <c r="D1012" s="447"/>
      <c r="E1012" s="855"/>
      <c r="F1012" s="855"/>
      <c r="G1012" s="855"/>
    </row>
    <row r="1013" spans="1:7" ht="13.5" x14ac:dyDescent="0.2">
      <c r="A1013" s="457"/>
      <c r="B1013" s="453" t="s">
        <v>678</v>
      </c>
      <c r="C1013" s="465"/>
      <c r="D1013" s="447"/>
      <c r="E1013" s="855"/>
      <c r="F1013" s="855"/>
      <c r="G1013" s="855"/>
    </row>
    <row r="1014" spans="1:7" ht="13.5" x14ac:dyDescent="0.2">
      <c r="A1014" s="457"/>
      <c r="B1014" s="458" t="s">
        <v>801</v>
      </c>
      <c r="C1014" s="446">
        <f>'B25'!V9</f>
        <v>0</v>
      </c>
      <c r="D1014" s="460"/>
      <c r="E1014" s="855"/>
      <c r="F1014" s="855"/>
      <c r="G1014" s="855"/>
    </row>
    <row r="1015" spans="1:7" ht="13.5" x14ac:dyDescent="0.2">
      <c r="A1015" s="457"/>
      <c r="B1015" s="458" t="s">
        <v>679</v>
      </c>
      <c r="C1015" s="446">
        <f>'B25'!W9</f>
        <v>0</v>
      </c>
      <c r="D1015" s="447"/>
      <c r="E1015" s="855"/>
      <c r="F1015" s="855"/>
      <c r="G1015" s="855"/>
    </row>
    <row r="1016" spans="1:7" ht="13.5" x14ac:dyDescent="0.2">
      <c r="A1016" s="457"/>
      <c r="B1016" s="458" t="s">
        <v>680</v>
      </c>
      <c r="C1016" s="446">
        <f>'B25'!X9</f>
        <v>0</v>
      </c>
      <c r="D1016" s="455"/>
      <c r="E1016" s="855"/>
      <c r="F1016" s="855"/>
      <c r="G1016" s="855"/>
    </row>
    <row r="1017" spans="1:7" ht="13.5" x14ac:dyDescent="0.2">
      <c r="A1017" s="457"/>
      <c r="B1017" s="453" t="s">
        <v>210</v>
      </c>
      <c r="C1017" s="465"/>
      <c r="D1017" s="447"/>
      <c r="E1017" s="855"/>
      <c r="F1017" s="855"/>
      <c r="G1017" s="855"/>
    </row>
    <row r="1018" spans="1:7" ht="13.5" x14ac:dyDescent="0.2">
      <c r="A1018" s="457"/>
      <c r="B1018" s="458" t="s">
        <v>681</v>
      </c>
      <c r="C1018" s="446">
        <f>'B25'!Y9</f>
        <v>0</v>
      </c>
      <c r="D1018" s="460"/>
      <c r="E1018" s="855"/>
      <c r="F1018" s="855"/>
      <c r="G1018" s="855"/>
    </row>
    <row r="1019" spans="1:7" ht="13.5" x14ac:dyDescent="0.2">
      <c r="A1019" s="457"/>
      <c r="B1019" s="458" t="s">
        <v>682</v>
      </c>
      <c r="C1019" s="446">
        <f>'B25'!Z9</f>
        <v>0</v>
      </c>
      <c r="D1019" s="447"/>
      <c r="E1019" s="855"/>
      <c r="F1019" s="855"/>
      <c r="G1019" s="855"/>
    </row>
    <row r="1020" spans="1:7" ht="13.5" x14ac:dyDescent="0.2">
      <c r="A1020" s="457"/>
      <c r="B1020" s="458" t="s">
        <v>683</v>
      </c>
      <c r="C1020" s="446">
        <f>'B25'!AA9</f>
        <v>0</v>
      </c>
      <c r="D1020" s="447"/>
      <c r="E1020" s="855"/>
      <c r="F1020" s="855"/>
      <c r="G1020" s="855"/>
    </row>
    <row r="1021" spans="1:7" ht="13.5" x14ac:dyDescent="0.2">
      <c r="A1021" s="457"/>
      <c r="B1021" s="453" t="s">
        <v>684</v>
      </c>
      <c r="C1021" s="465"/>
      <c r="D1021" s="447"/>
      <c r="E1021" s="855"/>
      <c r="F1021" s="855"/>
      <c r="G1021" s="855"/>
    </row>
    <row r="1022" spans="1:7" ht="13.5" x14ac:dyDescent="0.2">
      <c r="A1022" s="457"/>
      <c r="B1022" s="460" t="s">
        <v>196</v>
      </c>
      <c r="C1022" s="446">
        <f>'B25'!AB9</f>
        <v>0</v>
      </c>
      <c r="D1022" s="460"/>
      <c r="E1022" s="855"/>
      <c r="F1022" s="855"/>
      <c r="G1022" s="855"/>
    </row>
    <row r="1023" spans="1:7" ht="13.5" x14ac:dyDescent="0.2">
      <c r="A1023" s="457"/>
      <c r="B1023" s="460" t="s">
        <v>403</v>
      </c>
      <c r="C1023" s="446">
        <f>'B25'!AC9</f>
        <v>0</v>
      </c>
      <c r="D1023" s="447"/>
      <c r="E1023" s="855"/>
      <c r="F1023" s="855"/>
      <c r="G1023" s="855"/>
    </row>
    <row r="1024" spans="1:7" ht="13.5" x14ac:dyDescent="0.2">
      <c r="A1024" s="457"/>
      <c r="B1024" s="460" t="s">
        <v>17</v>
      </c>
      <c r="C1024" s="446">
        <f>'B25'!AD9</f>
        <v>0</v>
      </c>
      <c r="D1024" s="447"/>
      <c r="E1024" s="855"/>
      <c r="F1024" s="855"/>
      <c r="G1024" s="855"/>
    </row>
    <row r="1025" spans="1:7" ht="13.5" x14ac:dyDescent="0.2">
      <c r="A1025" s="457"/>
      <c r="B1025" s="460" t="s">
        <v>18</v>
      </c>
      <c r="C1025" s="446">
        <f>'B25'!AE9</f>
        <v>0</v>
      </c>
      <c r="D1025" s="447"/>
      <c r="E1025" s="855"/>
      <c r="F1025" s="855"/>
      <c r="G1025" s="855"/>
    </row>
    <row r="1026" spans="1:7" ht="13.5" x14ac:dyDescent="0.2">
      <c r="A1026" s="457"/>
      <c r="B1026" s="460" t="s">
        <v>197</v>
      </c>
      <c r="C1026" s="446">
        <f>'B25'!AF9</f>
        <v>0</v>
      </c>
      <c r="D1026" s="447"/>
      <c r="E1026" s="855"/>
      <c r="F1026" s="855"/>
      <c r="G1026" s="855"/>
    </row>
    <row r="1027" spans="1:7" x14ac:dyDescent="0.2">
      <c r="A1027" s="443">
        <v>2</v>
      </c>
      <c r="B1027" s="445" t="s">
        <v>685</v>
      </c>
      <c r="C1027" s="465"/>
      <c r="D1027" s="791" t="s">
        <v>264</v>
      </c>
      <c r="E1027" s="855"/>
      <c r="F1027" s="855"/>
      <c r="G1027" s="855"/>
    </row>
    <row r="1028" spans="1:7" x14ac:dyDescent="0.2">
      <c r="A1028" s="443"/>
      <c r="B1028" s="451" t="s">
        <v>44</v>
      </c>
      <c r="C1028" s="446">
        <f>'B26'!C8</f>
        <v>0</v>
      </c>
      <c r="D1028" s="443"/>
      <c r="E1028" s="855"/>
      <c r="F1028" s="855"/>
      <c r="G1028" s="855"/>
    </row>
    <row r="1029" spans="1:7" ht="13.5" x14ac:dyDescent="0.2">
      <c r="A1029" s="443"/>
      <c r="B1029" s="453" t="s">
        <v>589</v>
      </c>
      <c r="C1029" s="465"/>
      <c r="D1029" s="447"/>
      <c r="E1029" s="855"/>
      <c r="F1029" s="855"/>
      <c r="G1029" s="855"/>
    </row>
    <row r="1030" spans="1:7" x14ac:dyDescent="0.2">
      <c r="A1030" s="443"/>
      <c r="B1030" s="454" t="s">
        <v>123</v>
      </c>
      <c r="C1030" s="446">
        <f>'B26'!D8</f>
        <v>0</v>
      </c>
      <c r="D1030" s="445"/>
      <c r="E1030" s="855"/>
      <c r="F1030" s="855"/>
      <c r="G1030" s="855"/>
    </row>
    <row r="1031" spans="1:7" x14ac:dyDescent="0.2">
      <c r="A1031" s="443"/>
      <c r="B1031" s="454" t="s">
        <v>126</v>
      </c>
      <c r="C1031" s="446">
        <f>'B26'!E8</f>
        <v>0</v>
      </c>
      <c r="D1031" s="447"/>
      <c r="E1031" s="855"/>
      <c r="F1031" s="855"/>
      <c r="G1031" s="855"/>
    </row>
    <row r="1032" spans="1:7" x14ac:dyDescent="0.2">
      <c r="A1032" s="443"/>
      <c r="B1032" s="454" t="s">
        <v>567</v>
      </c>
      <c r="C1032" s="446">
        <f>'B26'!F8</f>
        <v>0</v>
      </c>
      <c r="D1032" s="447"/>
      <c r="E1032" s="855"/>
      <c r="F1032" s="855"/>
      <c r="G1032" s="855"/>
    </row>
    <row r="1033" spans="1:7" x14ac:dyDescent="0.2">
      <c r="A1033" s="443"/>
      <c r="B1033" s="454" t="s">
        <v>151</v>
      </c>
      <c r="C1033" s="446">
        <f>'B26'!G8</f>
        <v>0</v>
      </c>
      <c r="D1033" s="447"/>
      <c r="E1033" s="855"/>
      <c r="F1033" s="855"/>
      <c r="G1033" s="855"/>
    </row>
    <row r="1034" spans="1:7" x14ac:dyDescent="0.2">
      <c r="A1034" s="450"/>
      <c r="B1034" s="451" t="s">
        <v>982</v>
      </c>
      <c r="C1034" s="787">
        <f>'B26'!H8</f>
        <v>0</v>
      </c>
      <c r="D1034" s="448"/>
      <c r="E1034" s="855"/>
      <c r="F1034" s="855"/>
      <c r="G1034" s="855"/>
    </row>
    <row r="1035" spans="1:7" ht="13.5" x14ac:dyDescent="0.2">
      <c r="A1035" s="443"/>
      <c r="B1035" s="453" t="s">
        <v>589</v>
      </c>
      <c r="C1035" s="465"/>
      <c r="D1035" s="448"/>
      <c r="E1035" s="855"/>
      <c r="F1035" s="855"/>
      <c r="G1035" s="855"/>
    </row>
    <row r="1036" spans="1:7" x14ac:dyDescent="0.2">
      <c r="A1036" s="443"/>
      <c r="B1036" s="454" t="s">
        <v>123</v>
      </c>
      <c r="C1036" s="446">
        <f>'B26'!I8</f>
        <v>0</v>
      </c>
      <c r="D1036" s="449"/>
      <c r="E1036" s="855"/>
      <c r="F1036" s="855"/>
      <c r="G1036" s="855"/>
    </row>
    <row r="1037" spans="1:7" x14ac:dyDescent="0.2">
      <c r="A1037" s="443"/>
      <c r="B1037" s="454" t="s">
        <v>126</v>
      </c>
      <c r="C1037" s="446">
        <f>'B26'!J8</f>
        <v>0</v>
      </c>
      <c r="D1037" s="448"/>
      <c r="E1037" s="855"/>
      <c r="F1037" s="855"/>
      <c r="G1037" s="855"/>
    </row>
    <row r="1038" spans="1:7" x14ac:dyDescent="0.2">
      <c r="A1038" s="443"/>
      <c r="B1038" s="454" t="s">
        <v>567</v>
      </c>
      <c r="C1038" s="446">
        <f>'B26'!K8</f>
        <v>0</v>
      </c>
      <c r="D1038" s="448"/>
      <c r="E1038" s="855"/>
      <c r="F1038" s="855"/>
      <c r="G1038" s="855"/>
    </row>
    <row r="1039" spans="1:7" x14ac:dyDescent="0.2">
      <c r="A1039" s="443"/>
      <c r="B1039" s="454" t="s">
        <v>151</v>
      </c>
      <c r="C1039" s="446">
        <f>'B26'!L8</f>
        <v>0</v>
      </c>
      <c r="D1039" s="448"/>
      <c r="E1039" s="855"/>
      <c r="F1039" s="855"/>
      <c r="G1039" s="855"/>
    </row>
    <row r="1040" spans="1:7" ht="13.5" x14ac:dyDescent="0.2">
      <c r="A1040" s="443"/>
      <c r="B1040" s="453" t="s">
        <v>633</v>
      </c>
      <c r="C1040" s="465"/>
      <c r="D1040" s="447"/>
      <c r="E1040" s="855"/>
      <c r="F1040" s="855"/>
      <c r="G1040" s="855"/>
    </row>
    <row r="1041" spans="1:7" x14ac:dyDescent="0.2">
      <c r="A1041" s="443"/>
      <c r="B1041" s="454" t="s">
        <v>202</v>
      </c>
      <c r="C1041" s="446">
        <f>'B26'!H9</f>
        <v>0</v>
      </c>
      <c r="D1041" s="443"/>
      <c r="E1041" s="855"/>
      <c r="F1041" s="855"/>
      <c r="G1041" s="855"/>
    </row>
    <row r="1042" spans="1:7" x14ac:dyDescent="0.2">
      <c r="A1042" s="443"/>
      <c r="B1042" s="454" t="s">
        <v>149</v>
      </c>
      <c r="C1042" s="446">
        <f>'B26'!H10</f>
        <v>0</v>
      </c>
      <c r="D1042" s="443"/>
      <c r="E1042" s="855"/>
      <c r="F1042" s="855"/>
      <c r="G1042" s="855"/>
    </row>
    <row r="1043" spans="1:7" x14ac:dyDescent="0.2">
      <c r="A1043" s="443"/>
      <c r="B1043" s="454" t="s">
        <v>203</v>
      </c>
      <c r="C1043" s="446">
        <f>'B26'!H11</f>
        <v>0</v>
      </c>
      <c r="D1043" s="443"/>
      <c r="E1043" s="855"/>
      <c r="F1043" s="855"/>
      <c r="G1043" s="855"/>
    </row>
    <row r="1044" spans="1:7" x14ac:dyDescent="0.2">
      <c r="A1044" s="443"/>
      <c r="B1044" s="454" t="s">
        <v>559</v>
      </c>
      <c r="C1044" s="446">
        <f>'B26'!H12</f>
        <v>0</v>
      </c>
      <c r="D1044" s="443"/>
      <c r="E1044" s="855"/>
      <c r="F1044" s="855"/>
      <c r="G1044" s="855"/>
    </row>
    <row r="1045" spans="1:7" x14ac:dyDescent="0.2">
      <c r="A1045" s="443"/>
      <c r="B1045" s="454" t="s">
        <v>569</v>
      </c>
      <c r="C1045" s="446">
        <f>'B26'!H13</f>
        <v>0</v>
      </c>
      <c r="D1045" s="447"/>
      <c r="E1045" s="855"/>
      <c r="F1045" s="855"/>
      <c r="G1045" s="855"/>
    </row>
    <row r="1046" spans="1:7" x14ac:dyDescent="0.2">
      <c r="A1046" s="443"/>
      <c r="B1046" s="454" t="s">
        <v>237</v>
      </c>
      <c r="C1046" s="446">
        <f>'B26'!H14</f>
        <v>0</v>
      </c>
      <c r="D1046" s="447"/>
      <c r="E1046" s="855"/>
      <c r="F1046" s="855"/>
      <c r="G1046" s="855"/>
    </row>
    <row r="1047" spans="1:7" x14ac:dyDescent="0.2">
      <c r="A1047" s="443"/>
      <c r="B1047" s="454" t="s">
        <v>242</v>
      </c>
      <c r="C1047" s="446">
        <f>'B26'!H15</f>
        <v>0</v>
      </c>
      <c r="D1047" s="447"/>
      <c r="E1047" s="855"/>
      <c r="F1047" s="855"/>
      <c r="G1047" s="855"/>
    </row>
    <row r="1048" spans="1:7" ht="13.5" x14ac:dyDescent="0.2">
      <c r="A1048" s="443"/>
      <c r="B1048" s="453" t="s">
        <v>5</v>
      </c>
      <c r="C1048" s="465"/>
      <c r="D1048" s="447"/>
      <c r="E1048" s="855"/>
      <c r="F1048" s="855"/>
      <c r="G1048" s="855"/>
    </row>
    <row r="1049" spans="1:7" x14ac:dyDescent="0.2">
      <c r="A1049" s="443"/>
      <c r="B1049" s="460" t="s">
        <v>209</v>
      </c>
      <c r="C1049" s="446">
        <f>'B26'!M8</f>
        <v>0</v>
      </c>
      <c r="D1049" s="445"/>
      <c r="E1049" s="855"/>
      <c r="F1049" s="855"/>
      <c r="G1049" s="855"/>
    </row>
    <row r="1050" spans="1:7" x14ac:dyDescent="0.2">
      <c r="A1050" s="443"/>
      <c r="B1050" s="460" t="s">
        <v>17</v>
      </c>
      <c r="C1050" s="446">
        <f>'B26'!N8</f>
        <v>0</v>
      </c>
      <c r="D1050" s="443"/>
      <c r="E1050" s="855"/>
      <c r="F1050" s="855"/>
      <c r="G1050" s="855"/>
    </row>
    <row r="1051" spans="1:7" x14ac:dyDescent="0.2">
      <c r="A1051" s="443"/>
      <c r="B1051" s="460" t="s">
        <v>18</v>
      </c>
      <c r="C1051" s="446">
        <f>'B26'!O8</f>
        <v>0</v>
      </c>
      <c r="D1051" s="443"/>
      <c r="E1051" s="855"/>
      <c r="F1051" s="855"/>
      <c r="G1051" s="855"/>
    </row>
    <row r="1052" spans="1:7" ht="13.5" x14ac:dyDescent="0.2">
      <c r="A1052" s="443"/>
      <c r="B1052" s="453" t="s">
        <v>692</v>
      </c>
      <c r="C1052" s="446"/>
      <c r="D1052" s="447"/>
      <c r="E1052" s="855"/>
      <c r="F1052" s="855"/>
      <c r="G1052" s="855"/>
    </row>
    <row r="1053" spans="1:7" x14ac:dyDescent="0.2">
      <c r="A1053" s="443"/>
      <c r="B1053" s="460" t="s">
        <v>196</v>
      </c>
      <c r="C1053" s="446">
        <f>'B26'!P8</f>
        <v>0</v>
      </c>
      <c r="D1053" s="445"/>
      <c r="E1053" s="855"/>
      <c r="F1053" s="855"/>
      <c r="G1053" s="855"/>
    </row>
    <row r="1054" spans="1:7" x14ac:dyDescent="0.2">
      <c r="A1054" s="443"/>
      <c r="B1054" s="460" t="s">
        <v>64</v>
      </c>
      <c r="C1054" s="465"/>
      <c r="D1054" s="447"/>
      <c r="E1054" s="855"/>
      <c r="F1054" s="855"/>
      <c r="G1054" s="855"/>
    </row>
    <row r="1055" spans="1:7" x14ac:dyDescent="0.2">
      <c r="A1055" s="443"/>
      <c r="B1055" s="454" t="s">
        <v>243</v>
      </c>
      <c r="C1055" s="446">
        <f>'B26'!Q8</f>
        <v>0</v>
      </c>
      <c r="D1055" s="447"/>
      <c r="E1055" s="855"/>
      <c r="F1055" s="855"/>
      <c r="G1055" s="855"/>
    </row>
    <row r="1056" spans="1:7" x14ac:dyDescent="0.2">
      <c r="A1056" s="443"/>
      <c r="B1056" s="454" t="s">
        <v>211</v>
      </c>
      <c r="C1056" s="446">
        <f>'B26'!R8</f>
        <v>0</v>
      </c>
      <c r="D1056" s="447"/>
      <c r="E1056" s="855"/>
      <c r="F1056" s="855"/>
      <c r="G1056" s="855"/>
    </row>
    <row r="1057" spans="1:7" x14ac:dyDescent="0.2">
      <c r="A1057" s="443"/>
      <c r="B1057" s="454" t="s">
        <v>198</v>
      </c>
      <c r="C1057" s="446">
        <f>'B26'!S8</f>
        <v>0</v>
      </c>
      <c r="D1057" s="447"/>
      <c r="E1057" s="855"/>
      <c r="F1057" s="855"/>
      <c r="G1057" s="855"/>
    </row>
    <row r="1058" spans="1:7" x14ac:dyDescent="0.2">
      <c r="A1058" s="443"/>
      <c r="B1058" s="454" t="s">
        <v>12</v>
      </c>
      <c r="C1058" s="446">
        <f>'B26'!X8</f>
        <v>0</v>
      </c>
      <c r="D1058" s="443"/>
      <c r="E1058" s="855"/>
      <c r="F1058" s="855"/>
      <c r="G1058" s="855"/>
    </row>
    <row r="1059" spans="1:7" x14ac:dyDescent="0.2">
      <c r="A1059" s="443"/>
      <c r="B1059" s="460" t="s">
        <v>210</v>
      </c>
      <c r="C1059" s="465"/>
      <c r="D1059" s="447"/>
      <c r="E1059" s="855"/>
      <c r="F1059" s="855"/>
      <c r="G1059" s="855"/>
    </row>
    <row r="1060" spans="1:7" x14ac:dyDescent="0.2">
      <c r="A1060" s="443"/>
      <c r="B1060" s="454" t="s">
        <v>200</v>
      </c>
      <c r="C1060" s="446">
        <f>'B26'!U8</f>
        <v>0</v>
      </c>
      <c r="D1060" s="447"/>
      <c r="E1060" s="855"/>
      <c r="F1060" s="855"/>
      <c r="G1060" s="855"/>
    </row>
    <row r="1061" spans="1:7" x14ac:dyDescent="0.2">
      <c r="A1061" s="443"/>
      <c r="B1061" s="454" t="s">
        <v>201</v>
      </c>
      <c r="C1061" s="446">
        <f>'B26'!V8</f>
        <v>0</v>
      </c>
      <c r="D1061" s="447"/>
      <c r="E1061" s="855"/>
      <c r="F1061" s="855"/>
      <c r="G1061" s="855"/>
    </row>
    <row r="1062" spans="1:7" x14ac:dyDescent="0.2">
      <c r="A1062" s="443"/>
      <c r="B1062" s="454" t="s">
        <v>686</v>
      </c>
      <c r="C1062" s="446">
        <f>'B26'!W8</f>
        <v>0</v>
      </c>
      <c r="D1062" s="447"/>
      <c r="E1062" s="855"/>
      <c r="F1062" s="855"/>
      <c r="G1062" s="855"/>
    </row>
    <row r="1063" spans="1:7" x14ac:dyDescent="0.2">
      <c r="A1063" s="443"/>
      <c r="B1063" s="454" t="s">
        <v>12</v>
      </c>
      <c r="C1063" s="446">
        <f>'B26'!X8</f>
        <v>0</v>
      </c>
      <c r="D1063" s="443"/>
      <c r="E1063" s="855"/>
      <c r="F1063" s="855"/>
      <c r="G1063" s="855"/>
    </row>
    <row r="1064" spans="1:7" ht="13.5" x14ac:dyDescent="0.2">
      <c r="A1064" s="443"/>
      <c r="B1064" s="453" t="s">
        <v>684</v>
      </c>
      <c r="C1064" s="465"/>
      <c r="D1064" s="447"/>
      <c r="E1064" s="855"/>
      <c r="F1064" s="855"/>
      <c r="G1064" s="855"/>
    </row>
    <row r="1065" spans="1:7" x14ac:dyDescent="0.2">
      <c r="A1065" s="443"/>
      <c r="B1065" s="460" t="s">
        <v>196</v>
      </c>
      <c r="C1065" s="446">
        <f>'B26'!Y8</f>
        <v>0</v>
      </c>
      <c r="D1065" s="445"/>
      <c r="E1065" s="855"/>
      <c r="F1065" s="855"/>
      <c r="G1065" s="855"/>
    </row>
    <row r="1066" spans="1:7" x14ac:dyDescent="0.2">
      <c r="A1066" s="443"/>
      <c r="B1066" s="460" t="s">
        <v>451</v>
      </c>
      <c r="C1066" s="446">
        <f>'B26'!Z8</f>
        <v>0</v>
      </c>
      <c r="D1066" s="447"/>
      <c r="E1066" s="855"/>
      <c r="F1066" s="855"/>
      <c r="G1066" s="855"/>
    </row>
    <row r="1067" spans="1:7" x14ac:dyDescent="0.2">
      <c r="A1067" s="443"/>
      <c r="B1067" s="460" t="s">
        <v>17</v>
      </c>
      <c r="C1067" s="446">
        <f>'B26'!AA8</f>
        <v>0</v>
      </c>
      <c r="D1067" s="443"/>
      <c r="E1067" s="855"/>
      <c r="F1067" s="855"/>
      <c r="G1067" s="855"/>
    </row>
    <row r="1068" spans="1:7" x14ac:dyDescent="0.2">
      <c r="A1068" s="443"/>
      <c r="B1068" s="460" t="s">
        <v>18</v>
      </c>
      <c r="C1068" s="446">
        <f>'B26'!AB8</f>
        <v>0</v>
      </c>
      <c r="D1068" s="447"/>
      <c r="E1068" s="855"/>
      <c r="F1068" s="855"/>
      <c r="G1068" s="855"/>
    </row>
    <row r="1069" spans="1:7" s="92" customFormat="1" x14ac:dyDescent="0.2">
      <c r="A1069" s="442" t="s">
        <v>687</v>
      </c>
      <c r="B1069" s="792" t="s">
        <v>802</v>
      </c>
      <c r="C1069" s="443"/>
      <c r="D1069" s="791" t="s">
        <v>854</v>
      </c>
      <c r="E1069" s="819"/>
      <c r="F1069" s="819"/>
      <c r="G1069" s="819"/>
    </row>
    <row r="1070" spans="1:7" x14ac:dyDescent="0.2">
      <c r="A1070" s="478"/>
      <c r="B1070" s="451" t="s">
        <v>546</v>
      </c>
      <c r="C1070" s="446">
        <f>'B27'!C7</f>
        <v>0</v>
      </c>
      <c r="D1070" s="523"/>
      <c r="E1070" s="855"/>
      <c r="F1070" s="855"/>
      <c r="G1070" s="855"/>
    </row>
    <row r="1071" spans="1:7" x14ac:dyDescent="0.2">
      <c r="A1071" s="478"/>
      <c r="B1071" s="451" t="s">
        <v>554</v>
      </c>
      <c r="C1071" s="446">
        <f>'B27'!D7</f>
        <v>0</v>
      </c>
      <c r="D1071" s="523"/>
      <c r="E1071" s="855"/>
      <c r="F1071" s="855"/>
      <c r="G1071" s="855"/>
    </row>
    <row r="1072" spans="1:7" ht="13.5" x14ac:dyDescent="0.25">
      <c r="A1072" s="478"/>
      <c r="B1072" s="525" t="s">
        <v>549</v>
      </c>
      <c r="C1072" s="790"/>
      <c r="D1072" s="526"/>
      <c r="E1072" s="855"/>
      <c r="F1072" s="855"/>
      <c r="G1072" s="855"/>
    </row>
    <row r="1073" spans="1:7" x14ac:dyDescent="0.2">
      <c r="A1073" s="478"/>
      <c r="B1073" s="524" t="s">
        <v>123</v>
      </c>
      <c r="C1073" s="446">
        <f>'B27'!E7</f>
        <v>0</v>
      </c>
      <c r="D1073" s="523"/>
      <c r="E1073" s="855"/>
      <c r="F1073" s="855"/>
      <c r="G1073" s="855"/>
    </row>
    <row r="1074" spans="1:7" x14ac:dyDescent="0.2">
      <c r="A1074" s="478"/>
      <c r="B1074" s="524" t="s">
        <v>126</v>
      </c>
      <c r="C1074" s="446">
        <f>'B27'!F7</f>
        <v>0</v>
      </c>
      <c r="D1074" s="523"/>
      <c r="E1074" s="855"/>
      <c r="F1074" s="855"/>
      <c r="G1074" s="855"/>
    </row>
    <row r="1075" spans="1:7" x14ac:dyDescent="0.2">
      <c r="A1075" s="478"/>
      <c r="B1075" s="524" t="s">
        <v>567</v>
      </c>
      <c r="C1075" s="446">
        <f>'B27'!G7</f>
        <v>0</v>
      </c>
      <c r="D1075" s="523"/>
      <c r="E1075" s="855"/>
      <c r="F1075" s="855"/>
      <c r="G1075" s="855"/>
    </row>
    <row r="1076" spans="1:7" ht="13.5" x14ac:dyDescent="0.25">
      <c r="A1076" s="478"/>
      <c r="B1076" s="525" t="s">
        <v>550</v>
      </c>
      <c r="C1076" s="448"/>
      <c r="D1076" s="523"/>
      <c r="E1076" s="855"/>
      <c r="F1076" s="855"/>
      <c r="G1076" s="855"/>
    </row>
    <row r="1077" spans="1:7" x14ac:dyDescent="0.2">
      <c r="A1077" s="478"/>
      <c r="B1077" s="524" t="s">
        <v>551</v>
      </c>
      <c r="C1077" s="446">
        <f>'B27'!H7</f>
        <v>0</v>
      </c>
      <c r="D1077" s="523"/>
      <c r="E1077" s="855"/>
      <c r="F1077" s="855"/>
      <c r="G1077" s="855"/>
    </row>
    <row r="1078" spans="1:7" x14ac:dyDescent="0.2">
      <c r="A1078" s="478"/>
      <c r="B1078" s="524" t="s">
        <v>577</v>
      </c>
      <c r="C1078" s="446">
        <f>'B27'!I7</f>
        <v>0</v>
      </c>
      <c r="D1078" s="523"/>
      <c r="E1078" s="855"/>
      <c r="F1078" s="855"/>
      <c r="G1078" s="855"/>
    </row>
    <row r="1079" spans="1:7" x14ac:dyDescent="0.2">
      <c r="A1079" s="478"/>
      <c r="B1079" s="524" t="s">
        <v>552</v>
      </c>
      <c r="C1079" s="446">
        <f>'B27'!J7</f>
        <v>0</v>
      </c>
      <c r="D1079" s="523"/>
      <c r="E1079" s="855"/>
      <c r="F1079" s="855"/>
      <c r="G1079" s="855"/>
    </row>
    <row r="1080" spans="1:7" x14ac:dyDescent="0.2">
      <c r="A1080" s="478"/>
      <c r="B1080" s="524" t="s">
        <v>12</v>
      </c>
      <c r="C1080" s="446">
        <f>'B27'!K7</f>
        <v>0</v>
      </c>
      <c r="D1080" s="523"/>
      <c r="E1080" s="855"/>
      <c r="F1080" s="855"/>
      <c r="G1080" s="855"/>
    </row>
    <row r="1081" spans="1:7" ht="13.5" x14ac:dyDescent="0.25">
      <c r="A1081" s="478"/>
      <c r="B1081" s="525" t="s">
        <v>341</v>
      </c>
      <c r="C1081" s="448"/>
      <c r="D1081" s="523"/>
      <c r="E1081" s="855"/>
      <c r="F1081" s="855"/>
      <c r="G1081" s="855"/>
    </row>
    <row r="1082" spans="1:7" x14ac:dyDescent="0.2">
      <c r="A1082" s="478"/>
      <c r="B1082" s="524" t="s">
        <v>20</v>
      </c>
      <c r="C1082" s="446">
        <f>'B27'!D8</f>
        <v>0</v>
      </c>
      <c r="D1082" s="523"/>
      <c r="E1082" s="855"/>
      <c r="F1082" s="855"/>
      <c r="G1082" s="855"/>
    </row>
    <row r="1083" spans="1:7" x14ac:dyDescent="0.2">
      <c r="A1083" s="478"/>
      <c r="B1083" s="524" t="s">
        <v>21</v>
      </c>
      <c r="C1083" s="446">
        <f>'B27'!D9</f>
        <v>0</v>
      </c>
      <c r="D1083" s="523"/>
      <c r="E1083" s="855"/>
      <c r="F1083" s="855"/>
      <c r="G1083" s="855"/>
    </row>
    <row r="1084" spans="1:7" x14ac:dyDescent="0.2">
      <c r="A1084" s="478"/>
      <c r="B1084" s="524" t="s">
        <v>557</v>
      </c>
      <c r="C1084" s="446">
        <f>'B27'!D10</f>
        <v>0</v>
      </c>
      <c r="D1084" s="523"/>
      <c r="E1084" s="855"/>
      <c r="F1084" s="855"/>
      <c r="G1084" s="855"/>
    </row>
    <row r="1085" spans="1:7" x14ac:dyDescent="0.2">
      <c r="A1085" s="478"/>
      <c r="B1085" s="524" t="s">
        <v>22</v>
      </c>
      <c r="C1085" s="446">
        <f>'B27'!D11</f>
        <v>0</v>
      </c>
      <c r="D1085" s="523"/>
      <c r="E1085" s="855"/>
      <c r="F1085" s="855"/>
      <c r="G1085" s="855"/>
    </row>
    <row r="1086" spans="1:7" ht="13.5" x14ac:dyDescent="0.25">
      <c r="A1086" s="478"/>
      <c r="B1086" s="525" t="s">
        <v>95</v>
      </c>
      <c r="C1086" s="446"/>
      <c r="D1086" s="523"/>
      <c r="E1086" s="855"/>
      <c r="F1086" s="855"/>
      <c r="G1086" s="855"/>
    </row>
    <row r="1087" spans="1:7" x14ac:dyDescent="0.2">
      <c r="A1087" s="478"/>
      <c r="B1087" s="524" t="s">
        <v>25</v>
      </c>
      <c r="C1087" s="446">
        <f>'B27'!D13</f>
        <v>0</v>
      </c>
      <c r="D1087" s="523"/>
      <c r="E1087" s="855"/>
      <c r="F1087" s="855"/>
      <c r="G1087" s="855"/>
    </row>
    <row r="1088" spans="1:7" x14ac:dyDescent="0.2">
      <c r="A1088" s="478"/>
      <c r="B1088" s="524" t="s">
        <v>26</v>
      </c>
      <c r="C1088" s="446">
        <f>'B27'!D14</f>
        <v>0</v>
      </c>
      <c r="D1088" s="523"/>
      <c r="E1088" s="855"/>
      <c r="F1088" s="855"/>
      <c r="G1088" s="855"/>
    </row>
    <row r="1089" spans="1:7" x14ac:dyDescent="0.2">
      <c r="A1089" s="478"/>
      <c r="B1089" s="524" t="s">
        <v>558</v>
      </c>
      <c r="C1089" s="446">
        <f>'B27'!D15</f>
        <v>0</v>
      </c>
      <c r="D1089" s="523"/>
      <c r="E1089" s="855"/>
      <c r="F1089" s="855"/>
      <c r="G1089" s="855"/>
    </row>
    <row r="1090" spans="1:7" x14ac:dyDescent="0.2">
      <c r="A1090" s="478"/>
      <c r="B1090" s="524" t="s">
        <v>563</v>
      </c>
      <c r="C1090" s="446">
        <f>'B27'!D16</f>
        <v>0</v>
      </c>
      <c r="D1090" s="523"/>
      <c r="E1090" s="855"/>
      <c r="F1090" s="855"/>
      <c r="G1090" s="855"/>
    </row>
    <row r="1091" spans="1:7" x14ac:dyDescent="0.2">
      <c r="A1091" s="478"/>
      <c r="B1091" s="524" t="s">
        <v>353</v>
      </c>
      <c r="C1091" s="446">
        <f>'B27'!D17</f>
        <v>0</v>
      </c>
      <c r="D1091" s="523"/>
      <c r="E1091" s="855"/>
      <c r="F1091" s="855"/>
      <c r="G1091" s="855"/>
    </row>
    <row r="1092" spans="1:7" x14ac:dyDescent="0.2">
      <c r="A1092" s="478"/>
      <c r="B1092" s="524" t="s">
        <v>92</v>
      </c>
      <c r="C1092" s="446">
        <f>'B27'!D18</f>
        <v>0</v>
      </c>
      <c r="D1092" s="523"/>
      <c r="E1092" s="855"/>
      <c r="F1092" s="855"/>
      <c r="G1092" s="855"/>
    </row>
    <row r="1093" spans="1:7" ht="13.5" x14ac:dyDescent="0.25">
      <c r="A1093" s="478"/>
      <c r="B1093" s="525" t="s">
        <v>29</v>
      </c>
      <c r="C1093" s="448"/>
      <c r="D1093" s="523"/>
      <c r="E1093" s="855"/>
      <c r="F1093" s="855"/>
      <c r="G1093" s="855"/>
    </row>
    <row r="1094" spans="1:7" x14ac:dyDescent="0.2">
      <c r="A1094" s="478"/>
      <c r="B1094" s="524" t="s">
        <v>30</v>
      </c>
      <c r="C1094" s="446">
        <f>'B27'!D20</f>
        <v>0</v>
      </c>
      <c r="D1094" s="523"/>
      <c r="E1094" s="855"/>
      <c r="F1094" s="855"/>
      <c r="G1094" s="855"/>
    </row>
    <row r="1095" spans="1:7" x14ac:dyDescent="0.2">
      <c r="A1095" s="478"/>
      <c r="B1095" s="524" t="s">
        <v>79</v>
      </c>
      <c r="C1095" s="446">
        <f>'B27'!D21</f>
        <v>0</v>
      </c>
      <c r="D1095" s="523"/>
      <c r="E1095" s="855"/>
      <c r="F1095" s="855"/>
      <c r="G1095" s="855"/>
    </row>
    <row r="1096" spans="1:7" x14ac:dyDescent="0.2">
      <c r="A1096" s="478"/>
      <c r="B1096" s="524" t="s">
        <v>31</v>
      </c>
      <c r="C1096" s="446">
        <f>'B27'!D22</f>
        <v>0</v>
      </c>
      <c r="D1096" s="523"/>
      <c r="E1096" s="855"/>
      <c r="F1096" s="855"/>
      <c r="G1096" s="855"/>
    </row>
    <row r="1097" spans="1:7" x14ac:dyDescent="0.2">
      <c r="A1097" s="478"/>
      <c r="B1097" s="524" t="s">
        <v>32</v>
      </c>
      <c r="C1097" s="446">
        <f>'B27'!D23</f>
        <v>0</v>
      </c>
      <c r="D1097" s="523"/>
      <c r="E1097" s="855"/>
      <c r="F1097" s="855"/>
      <c r="G1097" s="855"/>
    </row>
    <row r="1098" spans="1:7" x14ac:dyDescent="0.2">
      <c r="A1098" s="478"/>
      <c r="B1098" s="524" t="s">
        <v>352</v>
      </c>
      <c r="C1098" s="446">
        <f>'B27'!D24</f>
        <v>0</v>
      </c>
      <c r="D1098" s="523"/>
      <c r="E1098" s="855"/>
      <c r="F1098" s="855"/>
      <c r="G1098" s="855"/>
    </row>
    <row r="1099" spans="1:7" x14ac:dyDescent="0.2">
      <c r="A1099" s="478"/>
      <c r="B1099" s="524" t="s">
        <v>33</v>
      </c>
      <c r="C1099" s="446">
        <f>'B27'!D25</f>
        <v>0</v>
      </c>
      <c r="D1099" s="523"/>
      <c r="E1099" s="855"/>
      <c r="F1099" s="855"/>
      <c r="G1099" s="855"/>
    </row>
    <row r="1100" spans="1:7" x14ac:dyDescent="0.2">
      <c r="A1100" s="478"/>
      <c r="B1100" s="524" t="s">
        <v>34</v>
      </c>
      <c r="C1100" s="446">
        <f>'B27'!D26</f>
        <v>0</v>
      </c>
      <c r="D1100" s="523"/>
      <c r="E1100" s="855"/>
      <c r="F1100" s="855"/>
      <c r="G1100" s="855"/>
    </row>
    <row r="1101" spans="1:7" ht="13.5" x14ac:dyDescent="0.25">
      <c r="A1101" s="478"/>
      <c r="B1101" s="525" t="s">
        <v>553</v>
      </c>
      <c r="C1101" s="446"/>
      <c r="D1101" s="523"/>
      <c r="E1101" s="855"/>
      <c r="F1101" s="855"/>
      <c r="G1101" s="855"/>
    </row>
    <row r="1102" spans="1:7" x14ac:dyDescent="0.2">
      <c r="A1102" s="478"/>
      <c r="B1102" s="524" t="s">
        <v>361</v>
      </c>
      <c r="C1102" s="446">
        <f>'B27'!D28</f>
        <v>0</v>
      </c>
      <c r="D1102" s="523"/>
      <c r="E1102" s="855"/>
      <c r="F1102" s="855"/>
      <c r="G1102" s="855"/>
    </row>
    <row r="1103" spans="1:7" x14ac:dyDescent="0.2">
      <c r="A1103" s="478"/>
      <c r="B1103" s="524" t="s">
        <v>388</v>
      </c>
      <c r="C1103" s="446">
        <f>'B27'!D29</f>
        <v>0</v>
      </c>
      <c r="D1103" s="523"/>
      <c r="E1103" s="855"/>
      <c r="F1103" s="855"/>
      <c r="G1103" s="855"/>
    </row>
    <row r="1104" spans="1:7" x14ac:dyDescent="0.2">
      <c r="A1104" s="478"/>
      <c r="B1104" s="524" t="s">
        <v>716</v>
      </c>
      <c r="C1104" s="446">
        <f>'B27'!D30</f>
        <v>0</v>
      </c>
      <c r="D1104" s="523"/>
      <c r="E1104" s="855"/>
      <c r="F1104" s="855"/>
      <c r="G1104" s="855"/>
    </row>
    <row r="1105" spans="1:7" x14ac:dyDescent="0.2">
      <c r="A1105" s="478"/>
      <c r="B1105" s="524" t="s">
        <v>799</v>
      </c>
      <c r="C1105" s="446">
        <f>'B27'!D31</f>
        <v>0</v>
      </c>
      <c r="D1105" s="523"/>
      <c r="E1105" s="855"/>
      <c r="F1105" s="855"/>
      <c r="G1105" s="855"/>
    </row>
    <row r="1106" spans="1:7" x14ac:dyDescent="0.2">
      <c r="A1106" s="478"/>
      <c r="B1106" s="524" t="s">
        <v>824</v>
      </c>
      <c r="C1106" s="446">
        <f>'B27'!D32</f>
        <v>0</v>
      </c>
      <c r="D1106" s="523"/>
      <c r="E1106" s="855"/>
      <c r="F1106" s="855"/>
      <c r="G1106" s="855"/>
    </row>
    <row r="1107" spans="1:7" x14ac:dyDescent="0.2">
      <c r="A1107" s="478"/>
      <c r="B1107" s="524" t="s">
        <v>811</v>
      </c>
      <c r="C1107" s="446">
        <f>'B27'!D33</f>
        <v>0</v>
      </c>
      <c r="D1107" s="523"/>
      <c r="E1107" s="855"/>
      <c r="F1107" s="855"/>
      <c r="G1107" s="855"/>
    </row>
    <row r="1108" spans="1:7" x14ac:dyDescent="0.2">
      <c r="A1108" s="478"/>
      <c r="B1108" s="524" t="s">
        <v>468</v>
      </c>
      <c r="C1108" s="446">
        <f>'B27'!D34</f>
        <v>0</v>
      </c>
      <c r="D1108" s="523"/>
      <c r="E1108" s="855"/>
      <c r="F1108" s="855"/>
      <c r="G1108" s="855"/>
    </row>
    <row r="1109" spans="1:7" ht="13.5" x14ac:dyDescent="0.25">
      <c r="A1109" s="478"/>
      <c r="B1109" s="525" t="s">
        <v>555</v>
      </c>
      <c r="C1109" s="446"/>
      <c r="D1109" s="523"/>
      <c r="E1109" s="855"/>
      <c r="F1109" s="855"/>
      <c r="G1109" s="855"/>
    </row>
    <row r="1110" spans="1:7" x14ac:dyDescent="0.2">
      <c r="A1110" s="478"/>
      <c r="B1110" s="524" t="s">
        <v>13</v>
      </c>
      <c r="C1110" s="446">
        <f>'B27'!D36</f>
        <v>0</v>
      </c>
      <c r="D1110" s="523"/>
      <c r="E1110" s="855"/>
      <c r="F1110" s="855"/>
      <c r="G1110" s="855"/>
    </row>
    <row r="1111" spans="1:7" x14ac:dyDescent="0.2">
      <c r="A1111" s="478"/>
      <c r="B1111" s="524" t="s">
        <v>14</v>
      </c>
      <c r="C1111" s="446">
        <f>'B27'!D37</f>
        <v>0</v>
      </c>
      <c r="D1111" s="523"/>
      <c r="E1111" s="855"/>
      <c r="F1111" s="855"/>
      <c r="G1111" s="855"/>
    </row>
    <row r="1112" spans="1:7" x14ac:dyDescent="0.2">
      <c r="A1112" s="478"/>
      <c r="B1112" s="524" t="s">
        <v>400</v>
      </c>
      <c r="C1112" s="446">
        <f>'B27'!D38</f>
        <v>0</v>
      </c>
      <c r="D1112" s="523"/>
      <c r="E1112" s="855"/>
      <c r="F1112" s="855"/>
      <c r="G1112" s="855"/>
    </row>
    <row r="1113" spans="1:7" x14ac:dyDescent="0.2">
      <c r="A1113" s="478"/>
      <c r="B1113" s="524" t="s">
        <v>17</v>
      </c>
      <c r="C1113" s="446">
        <f>'B27'!D39</f>
        <v>0</v>
      </c>
      <c r="D1113" s="523"/>
      <c r="E1113" s="855"/>
      <c r="F1113" s="855"/>
      <c r="G1113" s="855"/>
    </row>
    <row r="1114" spans="1:7" x14ac:dyDescent="0.2">
      <c r="A1114" s="478"/>
      <c r="B1114" s="524" t="s">
        <v>18</v>
      </c>
      <c r="C1114" s="446">
        <f>'B27'!D40</f>
        <v>0</v>
      </c>
      <c r="D1114" s="523"/>
      <c r="E1114" s="855"/>
      <c r="F1114" s="855"/>
      <c r="G1114" s="855"/>
    </row>
    <row r="1115" spans="1:7" x14ac:dyDescent="0.2">
      <c r="A1115" s="478"/>
      <c r="B1115" s="524" t="s">
        <v>570</v>
      </c>
      <c r="C1115" s="446">
        <f>'B27'!D41</f>
        <v>0</v>
      </c>
      <c r="D1115" s="523"/>
      <c r="E1115" s="855"/>
      <c r="F1115" s="855"/>
      <c r="G1115" s="855"/>
    </row>
    <row r="1116" spans="1:7" x14ac:dyDescent="0.2">
      <c r="A1116" s="478"/>
      <c r="B1116" s="524" t="s">
        <v>571</v>
      </c>
      <c r="C1116" s="446">
        <f>'B27'!D42</f>
        <v>0</v>
      </c>
      <c r="D1116" s="523"/>
      <c r="E1116" s="855"/>
      <c r="F1116" s="855"/>
      <c r="G1116" s="855"/>
    </row>
    <row r="1117" spans="1:7" x14ac:dyDescent="0.2">
      <c r="A1117" s="477" t="s">
        <v>868</v>
      </c>
      <c r="B1117" s="464" t="s">
        <v>869</v>
      </c>
      <c r="C1117" s="465"/>
      <c r="D1117" s="791" t="s">
        <v>853</v>
      </c>
      <c r="E1117" s="855"/>
      <c r="F1117" s="855"/>
      <c r="G1117" s="855"/>
    </row>
    <row r="1118" spans="1:7" x14ac:dyDescent="0.2">
      <c r="A1118" s="470"/>
      <c r="B1118" s="451" t="s">
        <v>306</v>
      </c>
      <c r="C1118" s="787">
        <f>'B28'!C10</f>
        <v>0</v>
      </c>
      <c r="D1118" s="448"/>
      <c r="E1118" s="855"/>
      <c r="F1118" s="855"/>
      <c r="G1118" s="855"/>
    </row>
    <row r="1119" spans="1:7" ht="13.5" x14ac:dyDescent="0.2">
      <c r="A1119" s="449"/>
      <c r="B1119" s="453" t="s">
        <v>953</v>
      </c>
      <c r="C1119" s="449"/>
      <c r="D1119" s="448"/>
      <c r="E1119" s="855"/>
      <c r="F1119" s="855"/>
      <c r="G1119" s="855"/>
    </row>
    <row r="1120" spans="1:7" x14ac:dyDescent="0.2">
      <c r="A1120" s="449"/>
      <c r="B1120" s="449" t="s">
        <v>20</v>
      </c>
      <c r="C1120" s="446">
        <f>'B28'!C6</f>
        <v>0</v>
      </c>
      <c r="D1120" s="449"/>
      <c r="E1120" s="855"/>
      <c r="F1120" s="855"/>
      <c r="G1120" s="855"/>
    </row>
    <row r="1121" spans="1:7" x14ac:dyDescent="0.2">
      <c r="A1121" s="449"/>
      <c r="B1121" s="449" t="s">
        <v>231</v>
      </c>
      <c r="C1121" s="446">
        <f>'B28'!C7</f>
        <v>0</v>
      </c>
      <c r="D1121" s="449"/>
      <c r="E1121" s="855"/>
      <c r="F1121" s="855"/>
      <c r="G1121" s="855"/>
    </row>
    <row r="1122" spans="1:7" x14ac:dyDescent="0.2">
      <c r="A1122" s="449"/>
      <c r="B1122" s="449" t="s">
        <v>557</v>
      </c>
      <c r="C1122" s="446">
        <f>'B28'!C8</f>
        <v>0</v>
      </c>
      <c r="D1122" s="449"/>
      <c r="E1122" s="855"/>
      <c r="F1122" s="855"/>
      <c r="G1122" s="855"/>
    </row>
    <row r="1123" spans="1:7" x14ac:dyDescent="0.2">
      <c r="A1123" s="449"/>
      <c r="B1123" s="449" t="s">
        <v>22</v>
      </c>
      <c r="C1123" s="446">
        <f>'B28'!C9</f>
        <v>0</v>
      </c>
      <c r="D1123" s="449"/>
      <c r="E1123" s="855"/>
      <c r="F1123" s="855"/>
      <c r="G1123" s="855"/>
    </row>
    <row r="1124" spans="1:7" ht="13.5" x14ac:dyDescent="0.2">
      <c r="A1124" s="455"/>
      <c r="B1124" s="453" t="s">
        <v>805</v>
      </c>
      <c r="C1124" s="446"/>
      <c r="D1124" s="447"/>
      <c r="E1124" s="855"/>
      <c r="F1124" s="855"/>
      <c r="G1124" s="855"/>
    </row>
    <row r="1125" spans="1:7" x14ac:dyDescent="0.2">
      <c r="A1125" s="455"/>
      <c r="B1125" s="449" t="s">
        <v>789</v>
      </c>
      <c r="C1125" s="465">
        <f>'B28'!D10</f>
        <v>0</v>
      </c>
      <c r="D1125" s="449"/>
      <c r="E1125" s="855"/>
      <c r="F1125" s="855"/>
      <c r="G1125" s="855"/>
    </row>
    <row r="1126" spans="1:7" x14ac:dyDescent="0.2">
      <c r="A1126" s="455"/>
      <c r="B1126" s="449" t="s">
        <v>833</v>
      </c>
      <c r="C1126" s="465">
        <f>'B28'!E10</f>
        <v>0</v>
      </c>
      <c r="D1126" s="447"/>
      <c r="E1126" s="855"/>
      <c r="F1126" s="855"/>
      <c r="G1126" s="855"/>
    </row>
    <row r="1127" spans="1:7" x14ac:dyDescent="0.2">
      <c r="A1127" s="455"/>
      <c r="B1127" s="449" t="s">
        <v>790</v>
      </c>
      <c r="C1127" s="465">
        <f>'B28'!F10</f>
        <v>0</v>
      </c>
      <c r="D1127" s="447"/>
      <c r="E1127" s="855"/>
      <c r="F1127" s="855"/>
      <c r="G1127" s="855"/>
    </row>
    <row r="1128" spans="1:7" x14ac:dyDescent="0.2">
      <c r="A1128" s="455"/>
      <c r="B1128" s="449" t="s">
        <v>12</v>
      </c>
      <c r="C1128" s="465">
        <f>'B28'!G10</f>
        <v>0</v>
      </c>
      <c r="D1128" s="448"/>
      <c r="E1128" s="855"/>
      <c r="F1128" s="855"/>
      <c r="G1128" s="855"/>
    </row>
    <row r="1129" spans="1:7" ht="13.5" x14ac:dyDescent="0.2">
      <c r="A1129" s="455"/>
      <c r="B1129" s="453" t="s">
        <v>788</v>
      </c>
      <c r="C1129" s="465"/>
      <c r="D1129" s="447"/>
      <c r="E1129" s="855"/>
      <c r="F1129" s="855"/>
      <c r="G1129" s="855"/>
    </row>
    <row r="1130" spans="1:7" x14ac:dyDescent="0.2">
      <c r="A1130" s="455"/>
      <c r="B1130" s="449" t="s">
        <v>791</v>
      </c>
      <c r="C1130" s="465">
        <f>'B28'!H10</f>
        <v>0</v>
      </c>
      <c r="D1130" s="449"/>
      <c r="E1130" s="855"/>
      <c r="F1130" s="855"/>
      <c r="G1130" s="855"/>
    </row>
    <row r="1131" spans="1:7" x14ac:dyDescent="0.2">
      <c r="A1131" s="455"/>
      <c r="B1131" s="449" t="s">
        <v>792</v>
      </c>
      <c r="C1131" s="465">
        <f>'B28'!I10</f>
        <v>0</v>
      </c>
      <c r="D1131" s="447"/>
      <c r="E1131" s="855"/>
      <c r="F1131" s="855"/>
      <c r="G1131" s="855"/>
    </row>
    <row r="1132" spans="1:7" ht="13.5" x14ac:dyDescent="0.2">
      <c r="A1132" s="455"/>
      <c r="B1132" s="453" t="s">
        <v>234</v>
      </c>
      <c r="C1132" s="465"/>
      <c r="D1132" s="448"/>
      <c r="E1132" s="855"/>
      <c r="F1132" s="855"/>
      <c r="G1132" s="855"/>
    </row>
    <row r="1133" spans="1:7" ht="25.5" x14ac:dyDescent="0.2">
      <c r="A1133" s="455"/>
      <c r="B1133" s="449" t="s">
        <v>245</v>
      </c>
      <c r="C1133" s="465">
        <f>'B28'!J10</f>
        <v>0</v>
      </c>
      <c r="D1133" s="448"/>
      <c r="E1133" s="855"/>
      <c r="F1133" s="855"/>
      <c r="G1133" s="855"/>
    </row>
    <row r="1134" spans="1:7" ht="25.5" x14ac:dyDescent="0.2">
      <c r="A1134" s="455"/>
      <c r="B1134" s="449" t="s">
        <v>983</v>
      </c>
      <c r="C1134" s="465">
        <f>'B28'!K10</f>
        <v>0</v>
      </c>
      <c r="D1134" s="448"/>
      <c r="E1134" s="855"/>
      <c r="F1134" s="855"/>
      <c r="G1134" s="855"/>
    </row>
    <row r="1135" spans="1:7" x14ac:dyDescent="0.2">
      <c r="A1135" s="455"/>
      <c r="B1135" s="449" t="s">
        <v>104</v>
      </c>
      <c r="C1135" s="465">
        <f>'B28'!L10</f>
        <v>0</v>
      </c>
      <c r="D1135" s="448"/>
      <c r="E1135" s="855"/>
      <c r="F1135" s="855"/>
      <c r="G1135" s="855"/>
    </row>
    <row r="1136" spans="1:7" ht="25.5" x14ac:dyDescent="0.2">
      <c r="A1136" s="455"/>
      <c r="B1136" s="449" t="s">
        <v>793</v>
      </c>
      <c r="C1136" s="465">
        <f>'B28'!M10</f>
        <v>0</v>
      </c>
      <c r="D1136" s="448"/>
      <c r="E1136" s="855"/>
      <c r="F1136" s="855"/>
      <c r="G1136" s="855"/>
    </row>
    <row r="1137" spans="1:7" ht="25.5" x14ac:dyDescent="0.2">
      <c r="A1137" s="455"/>
      <c r="B1137" s="449" t="s">
        <v>794</v>
      </c>
      <c r="C1137" s="465">
        <f>'B28'!N10</f>
        <v>0</v>
      </c>
      <c r="D1137" s="448"/>
      <c r="E1137" s="855"/>
      <c r="F1137" s="855"/>
      <c r="G1137" s="855"/>
    </row>
    <row r="1138" spans="1:7" x14ac:dyDescent="0.2">
      <c r="A1138" s="455"/>
      <c r="B1138" s="449" t="s">
        <v>140</v>
      </c>
      <c r="C1138" s="465">
        <f>'B28'!O10</f>
        <v>0</v>
      </c>
      <c r="D1138" s="448"/>
      <c r="E1138" s="855"/>
      <c r="F1138" s="855"/>
      <c r="G1138" s="855"/>
    </row>
    <row r="1139" spans="1:7" x14ac:dyDescent="0.2">
      <c r="A1139" s="478"/>
      <c r="B1139" s="449" t="s">
        <v>73</v>
      </c>
      <c r="C1139" s="465">
        <f>'B28'!P10</f>
        <v>0</v>
      </c>
      <c r="D1139" s="447"/>
      <c r="E1139" s="855"/>
      <c r="F1139" s="855"/>
      <c r="G1139" s="855"/>
    </row>
    <row r="1140" spans="1:7" x14ac:dyDescent="0.2">
      <c r="A1140" s="478"/>
      <c r="B1140" s="449" t="s">
        <v>74</v>
      </c>
      <c r="C1140" s="465">
        <f>'B28'!Q10</f>
        <v>0</v>
      </c>
      <c r="D1140" s="479"/>
      <c r="E1140" s="855"/>
      <c r="F1140" s="855"/>
      <c r="G1140" s="855"/>
    </row>
    <row r="1141" spans="1:7" x14ac:dyDescent="0.2">
      <c r="A1141" s="478"/>
      <c r="B1141" s="449" t="s">
        <v>169</v>
      </c>
      <c r="C1141" s="465">
        <f>'B28'!R10</f>
        <v>0</v>
      </c>
      <c r="D1141" s="447"/>
      <c r="E1141" s="855"/>
      <c r="F1141" s="855"/>
      <c r="G1141" s="855"/>
    </row>
    <row r="1142" spans="1:7" x14ac:dyDescent="0.2">
      <c r="A1142" s="478"/>
      <c r="B1142" s="449" t="s">
        <v>795</v>
      </c>
      <c r="C1142" s="465">
        <f>'B28'!S10</f>
        <v>0</v>
      </c>
      <c r="D1142" s="447"/>
      <c r="E1142" s="855"/>
      <c r="F1142" s="855"/>
      <c r="G1142" s="855"/>
    </row>
    <row r="1143" spans="1:7" x14ac:dyDescent="0.2">
      <c r="A1143" s="478"/>
      <c r="B1143" s="449" t="s">
        <v>12</v>
      </c>
      <c r="C1143" s="465">
        <f>'B28'!T10</f>
        <v>0</v>
      </c>
      <c r="D1143" s="447"/>
      <c r="E1143" s="855"/>
      <c r="F1143" s="855"/>
      <c r="G1143" s="855"/>
    </row>
    <row r="1144" spans="1:7" ht="13.5" x14ac:dyDescent="0.2">
      <c r="A1144" s="478"/>
      <c r="B1144" s="453" t="s">
        <v>305</v>
      </c>
      <c r="C1144" s="527"/>
      <c r="D1144" s="447"/>
      <c r="E1144" s="855"/>
      <c r="F1144" s="855"/>
      <c r="G1144" s="855"/>
    </row>
    <row r="1145" spans="1:7" x14ac:dyDescent="0.2">
      <c r="A1145" s="478"/>
      <c r="B1145" s="856" t="s">
        <v>971</v>
      </c>
      <c r="C1145" s="785">
        <f>'B28'!U10</f>
        <v>0</v>
      </c>
      <c r="D1145" s="447"/>
      <c r="E1145" s="855"/>
      <c r="F1145" s="855"/>
      <c r="G1145" s="855"/>
    </row>
    <row r="1146" spans="1:7" x14ac:dyDescent="0.2">
      <c r="A1146" s="478"/>
      <c r="B1146" s="856" t="s">
        <v>972</v>
      </c>
      <c r="C1146" s="785">
        <f>'B28'!V10</f>
        <v>0</v>
      </c>
      <c r="D1146" s="447"/>
      <c r="E1146" s="855"/>
      <c r="F1146" s="855"/>
      <c r="G1146" s="855"/>
    </row>
    <row r="1147" spans="1:7" x14ac:dyDescent="0.2">
      <c r="A1147" s="478"/>
      <c r="B1147" s="856" t="s">
        <v>338</v>
      </c>
      <c r="C1147" s="785">
        <f>'B28'!W10</f>
        <v>0</v>
      </c>
      <c r="D1147" s="447"/>
      <c r="E1147" s="855"/>
      <c r="F1147" s="855"/>
      <c r="G1147" s="855"/>
    </row>
    <row r="1148" spans="1:7" x14ac:dyDescent="0.2">
      <c r="A1148" s="478"/>
      <c r="B1148" s="856" t="s">
        <v>973</v>
      </c>
      <c r="C1148" s="465">
        <f>'B28'!X10</f>
        <v>0</v>
      </c>
      <c r="D1148" s="447"/>
      <c r="E1148" s="855"/>
      <c r="F1148" s="855"/>
      <c r="G1148" s="855"/>
    </row>
    <row r="1149" spans="1:7" x14ac:dyDescent="0.2">
      <c r="A1149" s="478"/>
      <c r="B1149" s="857" t="s">
        <v>342</v>
      </c>
      <c r="C1149" s="785">
        <f>'B28'!Y10</f>
        <v>0</v>
      </c>
      <c r="D1149" s="447"/>
      <c r="E1149" s="855"/>
      <c r="F1149" s="855"/>
      <c r="G1149" s="855"/>
    </row>
    <row r="1150" spans="1:7" x14ac:dyDescent="0.2">
      <c r="A1150" s="478"/>
      <c r="B1150" s="856" t="s">
        <v>408</v>
      </c>
      <c r="C1150" s="785">
        <f>'B28'!Z10</f>
        <v>0</v>
      </c>
      <c r="D1150" s="447"/>
      <c r="E1150" s="855"/>
      <c r="F1150" s="855"/>
      <c r="G1150" s="855"/>
    </row>
    <row r="1151" spans="1:7" x14ac:dyDescent="0.2">
      <c r="A1151" s="478"/>
      <c r="B1151" s="856" t="s">
        <v>407</v>
      </c>
      <c r="C1151" s="785">
        <f>'B28'!AA10</f>
        <v>0</v>
      </c>
      <c r="D1151" s="447"/>
      <c r="E1151" s="855"/>
      <c r="F1151" s="855"/>
      <c r="G1151" s="855"/>
    </row>
    <row r="1152" spans="1:7" x14ac:dyDescent="0.2">
      <c r="A1152" s="478"/>
      <c r="B1152" s="856" t="s">
        <v>232</v>
      </c>
      <c r="C1152" s="465">
        <f>'B28'!AB10</f>
        <v>0</v>
      </c>
      <c r="D1152" s="447"/>
      <c r="E1152" s="855"/>
      <c r="F1152" s="855"/>
      <c r="G1152" s="855"/>
    </row>
    <row r="1153" spans="1:7" x14ac:dyDescent="0.2">
      <c r="A1153" s="478"/>
      <c r="B1153" s="449" t="s">
        <v>848</v>
      </c>
      <c r="C1153" s="465">
        <f>'B28'!AC10</f>
        <v>0</v>
      </c>
      <c r="D1153" s="447"/>
      <c r="E1153" s="855"/>
      <c r="F1153" s="855"/>
      <c r="G1153" s="855"/>
    </row>
    <row r="1154" spans="1:7" x14ac:dyDescent="0.2">
      <c r="A1154" s="442" t="s">
        <v>688</v>
      </c>
      <c r="B1154" s="476" t="s">
        <v>406</v>
      </c>
      <c r="C1154" s="465"/>
      <c r="D1154" s="791" t="s">
        <v>852</v>
      </c>
      <c r="E1154" s="855"/>
      <c r="F1154" s="855"/>
      <c r="G1154" s="855"/>
    </row>
    <row r="1155" spans="1:7" x14ac:dyDescent="0.2">
      <c r="A1155" s="442"/>
      <c r="B1155" s="451" t="s">
        <v>870</v>
      </c>
      <c r="C1155" s="787">
        <f>'B29'!C37</f>
        <v>0</v>
      </c>
      <c r="D1155" s="447"/>
      <c r="E1155" s="855"/>
      <c r="F1155" s="855"/>
      <c r="G1155" s="855"/>
    </row>
    <row r="1156" spans="1:7" ht="13.5" x14ac:dyDescent="0.2">
      <c r="A1156" s="442"/>
      <c r="B1156" s="469" t="s">
        <v>265</v>
      </c>
      <c r="C1156" s="465"/>
      <c r="D1156" s="447"/>
      <c r="E1156" s="855"/>
      <c r="F1156" s="855"/>
      <c r="G1156" s="855"/>
    </row>
    <row r="1157" spans="1:7" x14ac:dyDescent="0.2">
      <c r="A1157" s="442"/>
      <c r="B1157" s="464" t="s">
        <v>267</v>
      </c>
      <c r="C1157" s="465">
        <f>'B29'!D37</f>
        <v>0</v>
      </c>
      <c r="D1157" s="447"/>
      <c r="E1157" s="855"/>
      <c r="F1157" s="855"/>
      <c r="G1157" s="855"/>
    </row>
    <row r="1158" spans="1:7" x14ac:dyDescent="0.2">
      <c r="A1158" s="442"/>
      <c r="B1158" s="464" t="s">
        <v>268</v>
      </c>
      <c r="C1158" s="465">
        <f>'B29'!E37</f>
        <v>0</v>
      </c>
      <c r="D1158" s="447"/>
      <c r="E1158" s="855"/>
      <c r="F1158" s="855"/>
      <c r="G1158" s="855"/>
    </row>
    <row r="1159" spans="1:7" ht="13.5" x14ac:dyDescent="0.2">
      <c r="A1159" s="442"/>
      <c r="B1159" s="469" t="s">
        <v>289</v>
      </c>
      <c r="C1159" s="465"/>
      <c r="D1159" s="447"/>
      <c r="E1159" s="855"/>
      <c r="F1159" s="855"/>
      <c r="G1159" s="855"/>
    </row>
    <row r="1160" spans="1:7" x14ac:dyDescent="0.2">
      <c r="A1160" s="442"/>
      <c r="B1160" s="464" t="s">
        <v>412</v>
      </c>
      <c r="C1160" s="465">
        <f>'B29'!H37</f>
        <v>0</v>
      </c>
      <c r="D1160" s="447"/>
      <c r="E1160" s="855"/>
      <c r="F1160" s="855"/>
      <c r="G1160" s="855"/>
    </row>
    <row r="1161" spans="1:7" x14ac:dyDescent="0.2">
      <c r="A1161" s="442"/>
      <c r="B1161" s="464" t="s">
        <v>413</v>
      </c>
      <c r="C1161" s="465">
        <f>'B29'!H37</f>
        <v>0</v>
      </c>
      <c r="D1161" s="447"/>
      <c r="E1161" s="855"/>
      <c r="F1161" s="855"/>
      <c r="G1161" s="855"/>
    </row>
    <row r="1162" spans="1:7" x14ac:dyDescent="0.2">
      <c r="A1162" s="442"/>
      <c r="B1162" s="464" t="s">
        <v>414</v>
      </c>
      <c r="C1162" s="465">
        <f>'B29'!I37</f>
        <v>0</v>
      </c>
      <c r="D1162" s="447"/>
      <c r="E1162" s="855"/>
      <c r="F1162" s="855"/>
      <c r="G1162" s="855"/>
    </row>
    <row r="1163" spans="1:7" x14ac:dyDescent="0.2">
      <c r="A1163" s="442"/>
      <c r="B1163" s="464" t="s">
        <v>269</v>
      </c>
      <c r="C1163" s="465">
        <f>'B29'!J37</f>
        <v>0</v>
      </c>
      <c r="D1163" s="447"/>
      <c r="E1163" s="855"/>
      <c r="F1163" s="855"/>
      <c r="G1163" s="855"/>
    </row>
    <row r="1164" spans="1:7" x14ac:dyDescent="0.2">
      <c r="A1164" s="442"/>
      <c r="B1164" s="464" t="s">
        <v>415</v>
      </c>
      <c r="C1164" s="465">
        <f>'B29'!K37</f>
        <v>0</v>
      </c>
      <c r="D1164" s="447"/>
      <c r="E1164" s="855"/>
      <c r="F1164" s="855"/>
      <c r="G1164" s="855"/>
    </row>
    <row r="1165" spans="1:7" x14ac:dyDescent="0.2">
      <c r="A1165" s="442"/>
      <c r="B1165" s="464" t="s">
        <v>416</v>
      </c>
      <c r="C1165" s="465">
        <f>'B29'!L37</f>
        <v>0</v>
      </c>
      <c r="D1165" s="447"/>
      <c r="E1165" s="855"/>
      <c r="F1165" s="855"/>
      <c r="G1165" s="855"/>
    </row>
    <row r="1166" spans="1:7" ht="13.5" x14ac:dyDescent="0.2">
      <c r="A1166" s="442"/>
      <c r="B1166" s="469" t="s">
        <v>419</v>
      </c>
      <c r="C1166" s="465"/>
      <c r="D1166" s="447"/>
      <c r="E1166" s="855"/>
      <c r="F1166" s="855"/>
      <c r="G1166" s="855"/>
    </row>
    <row r="1167" spans="1:7" x14ac:dyDescent="0.2">
      <c r="A1167" s="442"/>
      <c r="B1167" s="464" t="s">
        <v>224</v>
      </c>
      <c r="C1167" s="465">
        <f>'B29'!M37</f>
        <v>0</v>
      </c>
      <c r="D1167" s="447"/>
      <c r="E1167" s="855"/>
      <c r="F1167" s="855"/>
      <c r="G1167" s="855"/>
    </row>
    <row r="1168" spans="1:7" x14ac:dyDescent="0.2">
      <c r="A1168" s="442"/>
      <c r="B1168" s="464" t="s">
        <v>339</v>
      </c>
      <c r="C1168" s="465">
        <f>'B29'!N37</f>
        <v>0</v>
      </c>
      <c r="D1168" s="447"/>
      <c r="E1168" s="855"/>
      <c r="F1168" s="855"/>
      <c r="G1168" s="855"/>
    </row>
    <row r="1169" spans="1:7" x14ac:dyDescent="0.2">
      <c r="A1169" s="442"/>
      <c r="B1169" s="464" t="s">
        <v>225</v>
      </c>
      <c r="C1169" s="465">
        <f>'B29'!O37</f>
        <v>0</v>
      </c>
      <c r="D1169" s="447"/>
      <c r="E1169" s="855"/>
      <c r="F1169" s="855"/>
      <c r="G1169" s="855"/>
    </row>
    <row r="1170" spans="1:7" x14ac:dyDescent="0.2">
      <c r="A1170" s="442"/>
      <c r="B1170" s="464" t="s">
        <v>226</v>
      </c>
      <c r="C1170" s="465">
        <f>'B29'!P37</f>
        <v>0</v>
      </c>
      <c r="D1170" s="447"/>
      <c r="E1170" s="855"/>
      <c r="F1170" s="855"/>
      <c r="G1170" s="855"/>
    </row>
    <row r="1171" spans="1:7" x14ac:dyDescent="0.2">
      <c r="A1171" s="442"/>
      <c r="B1171" s="464" t="s">
        <v>442</v>
      </c>
      <c r="C1171" s="465">
        <f>'B29'!Q37</f>
        <v>0</v>
      </c>
      <c r="D1171" s="447"/>
      <c r="E1171" s="855"/>
      <c r="F1171" s="855"/>
      <c r="G1171" s="855"/>
    </row>
    <row r="1172" spans="1:7" ht="13.5" x14ac:dyDescent="0.2">
      <c r="A1172" s="442"/>
      <c r="B1172" s="469" t="s">
        <v>272</v>
      </c>
      <c r="C1172" s="465"/>
      <c r="D1172" s="447"/>
      <c r="E1172" s="855"/>
      <c r="F1172" s="855"/>
      <c r="G1172" s="855"/>
    </row>
    <row r="1173" spans="1:7" x14ac:dyDescent="0.2">
      <c r="A1173" s="442"/>
      <c r="B1173" s="464" t="s">
        <v>275</v>
      </c>
      <c r="C1173" s="465">
        <f>'B29'!R37</f>
        <v>0</v>
      </c>
      <c r="D1173" s="447"/>
      <c r="E1173" s="855"/>
      <c r="F1173" s="855"/>
      <c r="G1173" s="855"/>
    </row>
    <row r="1174" spans="1:7" x14ac:dyDescent="0.2">
      <c r="A1174" s="442"/>
      <c r="B1174" s="464" t="s">
        <v>276</v>
      </c>
      <c r="C1174" s="465">
        <f>'B29'!S37</f>
        <v>0</v>
      </c>
      <c r="D1174" s="447"/>
      <c r="E1174" s="855"/>
      <c r="F1174" s="855"/>
      <c r="G1174" s="855"/>
    </row>
    <row r="1175" spans="1:7" x14ac:dyDescent="0.2">
      <c r="A1175" s="442"/>
      <c r="B1175" s="464" t="s">
        <v>277</v>
      </c>
      <c r="C1175" s="465">
        <f>'B29'!T37</f>
        <v>0</v>
      </c>
      <c r="D1175" s="447"/>
      <c r="E1175" s="855"/>
      <c r="F1175" s="855"/>
      <c r="G1175" s="855"/>
    </row>
    <row r="1176" spans="1:7" ht="13.5" x14ac:dyDescent="0.2">
      <c r="A1176" s="442"/>
      <c r="B1176" s="469" t="s">
        <v>871</v>
      </c>
      <c r="C1176" s="465"/>
      <c r="D1176" s="447"/>
      <c r="E1176" s="855"/>
      <c r="F1176" s="855"/>
      <c r="G1176" s="855"/>
    </row>
    <row r="1177" spans="1:7" x14ac:dyDescent="0.2">
      <c r="A1177" s="442"/>
      <c r="B1177" s="464" t="s">
        <v>278</v>
      </c>
      <c r="C1177" s="465">
        <f>'B29'!U37</f>
        <v>0</v>
      </c>
      <c r="D1177" s="447"/>
      <c r="E1177" s="855"/>
      <c r="F1177" s="855"/>
      <c r="G1177" s="855"/>
    </row>
    <row r="1178" spans="1:7" x14ac:dyDescent="0.2">
      <c r="A1178" s="442"/>
      <c r="B1178" s="464" t="s">
        <v>279</v>
      </c>
      <c r="C1178" s="465">
        <f>'B29'!V37</f>
        <v>0</v>
      </c>
      <c r="D1178" s="447"/>
      <c r="E1178" s="855"/>
      <c r="F1178" s="855"/>
      <c r="G1178" s="855"/>
    </row>
    <row r="1179" spans="1:7" x14ac:dyDescent="0.2">
      <c r="A1179" s="442"/>
      <c r="B1179" s="464" t="s">
        <v>280</v>
      </c>
      <c r="C1179" s="465">
        <f>'B29'!W37</f>
        <v>0</v>
      </c>
      <c r="D1179" s="447"/>
      <c r="E1179" s="855"/>
      <c r="F1179" s="855"/>
      <c r="G1179" s="855"/>
    </row>
    <row r="1180" spans="1:7" x14ac:dyDescent="0.2">
      <c r="A1180" s="442"/>
      <c r="B1180" s="464" t="s">
        <v>281</v>
      </c>
      <c r="C1180" s="465">
        <f>'B29'!X37</f>
        <v>0</v>
      </c>
      <c r="D1180" s="447"/>
      <c r="E1180" s="855"/>
      <c r="F1180" s="855"/>
      <c r="G1180" s="855"/>
    </row>
    <row r="1181" spans="1:7" x14ac:dyDescent="0.2">
      <c r="A1181" s="442"/>
      <c r="B1181" s="464" t="s">
        <v>452</v>
      </c>
      <c r="C1181" s="465">
        <f>'B29'!Y37</f>
        <v>0</v>
      </c>
      <c r="D1181" s="447"/>
      <c r="E1181" s="855"/>
      <c r="F1181" s="855"/>
      <c r="G1181" s="855"/>
    </row>
    <row r="1182" spans="1:7" x14ac:dyDescent="0.2">
      <c r="A1182" s="442"/>
      <c r="B1182" s="464" t="s">
        <v>453</v>
      </c>
      <c r="C1182" s="465">
        <f>'B29'!Z37</f>
        <v>0</v>
      </c>
      <c r="D1182" s="447"/>
      <c r="E1182" s="855"/>
      <c r="F1182" s="855"/>
      <c r="G1182" s="855"/>
    </row>
    <row r="1183" spans="1:7" x14ac:dyDescent="0.2">
      <c r="A1183" s="442"/>
      <c r="B1183" s="464" t="s">
        <v>12</v>
      </c>
      <c r="C1183" s="465">
        <f>'B29'!AA37</f>
        <v>0</v>
      </c>
      <c r="D1183" s="447"/>
      <c r="E1183" s="855"/>
      <c r="F1183" s="855"/>
      <c r="G1183" s="855"/>
    </row>
    <row r="1184" spans="1:7" ht="13.5" x14ac:dyDescent="0.2">
      <c r="A1184" s="442"/>
      <c r="B1184" s="469" t="s">
        <v>290</v>
      </c>
      <c r="C1184" s="465"/>
      <c r="D1184" s="447"/>
      <c r="E1184" s="855"/>
      <c r="F1184" s="855"/>
      <c r="G1184" s="855"/>
    </row>
    <row r="1185" spans="1:7" x14ac:dyDescent="0.2">
      <c r="A1185" s="442"/>
      <c r="B1185" s="464" t="s">
        <v>228</v>
      </c>
      <c r="C1185" s="465">
        <f>'B29'!AB9</f>
        <v>0</v>
      </c>
      <c r="D1185" s="447"/>
      <c r="E1185" s="855"/>
      <c r="F1185" s="855"/>
      <c r="G1185" s="855"/>
    </row>
    <row r="1186" spans="1:7" x14ac:dyDescent="0.2">
      <c r="A1186" s="442"/>
      <c r="B1186" s="464" t="s">
        <v>229</v>
      </c>
      <c r="C1186" s="465">
        <f>'B29'!AC9</f>
        <v>0</v>
      </c>
      <c r="D1186" s="447"/>
      <c r="E1186" s="855"/>
      <c r="F1186" s="855"/>
      <c r="G1186" s="855"/>
    </row>
    <row r="1187" spans="1:7" x14ac:dyDescent="0.2">
      <c r="A1187" s="442"/>
      <c r="B1187" s="464" t="s">
        <v>317</v>
      </c>
      <c r="C1187" s="465">
        <f>'B29'!AD9</f>
        <v>0</v>
      </c>
      <c r="D1187" s="447"/>
      <c r="E1187" s="855"/>
      <c r="F1187" s="855"/>
      <c r="G1187" s="855"/>
    </row>
    <row r="1188" spans="1:7" ht="13.5" x14ac:dyDescent="0.2">
      <c r="A1188" s="442"/>
      <c r="B1188" s="469" t="s">
        <v>872</v>
      </c>
      <c r="C1188" s="465"/>
      <c r="D1188" s="447"/>
      <c r="E1188" s="855"/>
      <c r="F1188" s="855"/>
      <c r="G1188" s="855"/>
    </row>
    <row r="1189" spans="1:7" x14ac:dyDescent="0.2">
      <c r="A1189" s="442"/>
      <c r="B1189" s="793" t="s">
        <v>873</v>
      </c>
      <c r="C1189" s="465"/>
      <c r="D1189" s="447"/>
      <c r="E1189" s="855"/>
      <c r="F1189" s="855"/>
      <c r="G1189" s="855"/>
    </row>
    <row r="1190" spans="1:7" x14ac:dyDescent="0.2">
      <c r="A1190" s="442"/>
      <c r="B1190" s="464" t="s">
        <v>874</v>
      </c>
      <c r="C1190" s="465">
        <f>'B29'!AE37</f>
        <v>0</v>
      </c>
      <c r="D1190" s="447"/>
      <c r="E1190" s="855"/>
      <c r="F1190" s="855"/>
      <c r="G1190" s="855"/>
    </row>
    <row r="1191" spans="1:7" x14ac:dyDescent="0.2">
      <c r="A1191" s="442"/>
      <c r="B1191" s="464" t="s">
        <v>875</v>
      </c>
      <c r="C1191" s="465">
        <f>'B29'!AF37</f>
        <v>0</v>
      </c>
      <c r="D1191" s="447"/>
      <c r="E1191" s="855"/>
      <c r="F1191" s="855"/>
      <c r="G1191" s="855"/>
    </row>
    <row r="1192" spans="1:7" x14ac:dyDescent="0.2">
      <c r="A1192" s="442"/>
      <c r="B1192" s="464" t="s">
        <v>876</v>
      </c>
      <c r="C1192" s="465">
        <f>'B29'!AG37</f>
        <v>0</v>
      </c>
      <c r="D1192" s="447"/>
      <c r="E1192" s="855"/>
      <c r="F1192" s="855"/>
      <c r="G1192" s="855"/>
    </row>
    <row r="1193" spans="1:7" x14ac:dyDescent="0.2">
      <c r="A1193" s="442"/>
      <c r="B1193" s="464" t="s">
        <v>877</v>
      </c>
      <c r="C1193" s="465">
        <f>'B29'!AH37</f>
        <v>0</v>
      </c>
      <c r="D1193" s="447"/>
      <c r="E1193" s="855"/>
      <c r="F1193" s="855"/>
      <c r="G1193" s="855"/>
    </row>
    <row r="1194" spans="1:7" x14ac:dyDescent="0.2">
      <c r="A1194" s="442"/>
      <c r="B1194" s="464" t="s">
        <v>878</v>
      </c>
      <c r="C1194" s="465">
        <f>'B29'!AI37</f>
        <v>0</v>
      </c>
      <c r="D1194" s="447"/>
      <c r="E1194" s="855"/>
      <c r="F1194" s="855"/>
      <c r="G1194" s="855"/>
    </row>
    <row r="1195" spans="1:7" x14ac:dyDescent="0.2">
      <c r="A1195" s="442"/>
      <c r="B1195" s="464" t="s">
        <v>879</v>
      </c>
      <c r="C1195" s="465">
        <f>'B29'!AJ37</f>
        <v>0</v>
      </c>
      <c r="D1195" s="447"/>
      <c r="E1195" s="855"/>
      <c r="F1195" s="855"/>
      <c r="G1195" s="855"/>
    </row>
    <row r="1196" spans="1:7" x14ac:dyDescent="0.2">
      <c r="A1196" s="442"/>
      <c r="B1196" s="793" t="s">
        <v>880</v>
      </c>
      <c r="C1196" s="446"/>
      <c r="D1196" s="447"/>
      <c r="E1196" s="855"/>
      <c r="F1196" s="855"/>
      <c r="G1196" s="855"/>
    </row>
    <row r="1197" spans="1:7" x14ac:dyDescent="0.2">
      <c r="A1197" s="442"/>
      <c r="B1197" s="449" t="s">
        <v>881</v>
      </c>
      <c r="C1197" s="446">
        <f>'B29'!AK37</f>
        <v>0</v>
      </c>
      <c r="D1197" s="447"/>
      <c r="E1197" s="855"/>
      <c r="F1197" s="855"/>
      <c r="G1197" s="855"/>
    </row>
    <row r="1198" spans="1:7" x14ac:dyDescent="0.2">
      <c r="A1198" s="442"/>
      <c r="B1198" s="449" t="s">
        <v>882</v>
      </c>
      <c r="C1198" s="446">
        <f>'B29'!AL37</f>
        <v>0</v>
      </c>
      <c r="D1198" s="447"/>
      <c r="E1198" s="855"/>
      <c r="F1198" s="855"/>
      <c r="G1198" s="855"/>
    </row>
    <row r="1199" spans="1:7" ht="13.5" x14ac:dyDescent="0.2">
      <c r="A1199" s="442"/>
      <c r="B1199" s="469" t="s">
        <v>785</v>
      </c>
      <c r="C1199" s="465"/>
      <c r="D1199" s="447"/>
      <c r="E1199" s="855"/>
      <c r="F1199" s="855"/>
      <c r="G1199" s="855"/>
    </row>
    <row r="1200" spans="1:7" x14ac:dyDescent="0.2">
      <c r="A1200" s="442"/>
      <c r="B1200" s="793" t="s">
        <v>883</v>
      </c>
      <c r="C1200" s="465"/>
      <c r="D1200" s="447"/>
      <c r="E1200" s="855"/>
      <c r="F1200" s="855"/>
      <c r="G1200" s="855"/>
    </row>
    <row r="1201" spans="1:7" x14ac:dyDescent="0.2">
      <c r="A1201" s="442"/>
      <c r="B1201" s="464" t="s">
        <v>887</v>
      </c>
      <c r="C1201" s="465">
        <f>'B29'!C10</f>
        <v>0</v>
      </c>
      <c r="D1201" s="447"/>
      <c r="E1201" s="855"/>
      <c r="F1201" s="855"/>
      <c r="G1201" s="855"/>
    </row>
    <row r="1202" spans="1:7" x14ac:dyDescent="0.2">
      <c r="A1202" s="442"/>
      <c r="B1202" s="464" t="s">
        <v>888</v>
      </c>
      <c r="C1202" s="465">
        <f>'B29'!C11</f>
        <v>0</v>
      </c>
      <c r="D1202" s="447"/>
      <c r="E1202" s="855"/>
      <c r="F1202" s="855"/>
      <c r="G1202" s="855"/>
    </row>
    <row r="1203" spans="1:7" x14ac:dyDescent="0.2">
      <c r="A1203" s="442"/>
      <c r="B1203" s="464" t="s">
        <v>889</v>
      </c>
      <c r="C1203" s="465">
        <f>'B29'!C12</f>
        <v>0</v>
      </c>
      <c r="D1203" s="447"/>
      <c r="E1203" s="855"/>
      <c r="F1203" s="855"/>
      <c r="G1203" s="855"/>
    </row>
    <row r="1204" spans="1:7" x14ac:dyDescent="0.2">
      <c r="A1204" s="442"/>
      <c r="B1204" s="464" t="s">
        <v>890</v>
      </c>
      <c r="C1204" s="465">
        <f>'B29'!C13</f>
        <v>0</v>
      </c>
      <c r="D1204" s="447"/>
      <c r="E1204" s="855"/>
      <c r="F1204" s="855"/>
      <c r="G1204" s="855"/>
    </row>
    <row r="1205" spans="1:7" x14ac:dyDescent="0.2">
      <c r="A1205" s="442"/>
      <c r="B1205" s="464" t="s">
        <v>891</v>
      </c>
      <c r="C1205" s="465">
        <f>'B29'!C14</f>
        <v>0</v>
      </c>
      <c r="D1205" s="447"/>
      <c r="E1205" s="855"/>
      <c r="F1205" s="855"/>
      <c r="G1205" s="855"/>
    </row>
    <row r="1206" spans="1:7" x14ac:dyDescent="0.2">
      <c r="A1206" s="442"/>
      <c r="B1206" s="464" t="s">
        <v>892</v>
      </c>
      <c r="C1206" s="465">
        <f>'B29'!C15</f>
        <v>0</v>
      </c>
      <c r="D1206" s="447"/>
      <c r="E1206" s="855"/>
      <c r="F1206" s="855"/>
      <c r="G1206" s="855"/>
    </row>
    <row r="1207" spans="1:7" x14ac:dyDescent="0.2">
      <c r="A1207" s="442"/>
      <c r="B1207" s="793" t="s">
        <v>884</v>
      </c>
      <c r="C1207" s="465"/>
      <c r="D1207" s="447"/>
      <c r="E1207" s="855"/>
      <c r="F1207" s="855"/>
      <c r="G1207" s="855"/>
    </row>
    <row r="1208" spans="1:7" x14ac:dyDescent="0.2">
      <c r="A1208" s="442"/>
      <c r="B1208" s="464" t="s">
        <v>887</v>
      </c>
      <c r="C1208" s="465">
        <f>'B29'!C17</f>
        <v>0</v>
      </c>
      <c r="D1208" s="447"/>
      <c r="E1208" s="855"/>
      <c r="F1208" s="855"/>
      <c r="G1208" s="855"/>
    </row>
    <row r="1209" spans="1:7" x14ac:dyDescent="0.2">
      <c r="A1209" s="442"/>
      <c r="B1209" s="464" t="s">
        <v>888</v>
      </c>
      <c r="C1209" s="465">
        <f>'B29'!C18</f>
        <v>0</v>
      </c>
      <c r="D1209" s="447"/>
      <c r="E1209" s="855"/>
      <c r="F1209" s="855"/>
      <c r="G1209" s="855"/>
    </row>
    <row r="1210" spans="1:7" x14ac:dyDescent="0.2">
      <c r="A1210" s="442"/>
      <c r="B1210" s="464" t="s">
        <v>889</v>
      </c>
      <c r="C1210" s="465">
        <f>'B29'!C19</f>
        <v>0</v>
      </c>
      <c r="D1210" s="447"/>
      <c r="E1210" s="855"/>
      <c r="F1210" s="855"/>
      <c r="G1210" s="855"/>
    </row>
    <row r="1211" spans="1:7" x14ac:dyDescent="0.2">
      <c r="A1211" s="442"/>
      <c r="B1211" s="464" t="s">
        <v>890</v>
      </c>
      <c r="C1211" s="465">
        <f>'B29'!C20</f>
        <v>0</v>
      </c>
      <c r="D1211" s="447"/>
      <c r="E1211" s="855"/>
      <c r="F1211" s="855"/>
      <c r="G1211" s="855"/>
    </row>
    <row r="1212" spans="1:7" x14ac:dyDescent="0.2">
      <c r="A1212" s="442"/>
      <c r="B1212" s="464" t="s">
        <v>891</v>
      </c>
      <c r="C1212" s="465">
        <f>'B29'!C21</f>
        <v>0</v>
      </c>
      <c r="D1212" s="447"/>
      <c r="E1212" s="855"/>
      <c r="F1212" s="855"/>
      <c r="G1212" s="855"/>
    </row>
    <row r="1213" spans="1:7" x14ac:dyDescent="0.2">
      <c r="A1213" s="442"/>
      <c r="B1213" s="464" t="s">
        <v>892</v>
      </c>
      <c r="C1213" s="465">
        <f>'B29'!C22</f>
        <v>0</v>
      </c>
      <c r="D1213" s="447"/>
      <c r="E1213" s="855"/>
      <c r="F1213" s="855"/>
      <c r="G1213" s="855"/>
    </row>
    <row r="1214" spans="1:7" x14ac:dyDescent="0.2">
      <c r="A1214" s="442"/>
      <c r="B1214" s="793" t="s">
        <v>885</v>
      </c>
      <c r="C1214" s="465"/>
      <c r="D1214" s="447"/>
      <c r="E1214" s="855"/>
      <c r="F1214" s="855"/>
      <c r="G1214" s="855"/>
    </row>
    <row r="1215" spans="1:7" x14ac:dyDescent="0.2">
      <c r="A1215" s="442"/>
      <c r="B1215" s="464" t="s">
        <v>887</v>
      </c>
      <c r="C1215" s="465">
        <f>'B29'!C24</f>
        <v>0</v>
      </c>
      <c r="D1215" s="447"/>
      <c r="E1215" s="855"/>
      <c r="F1215" s="855"/>
      <c r="G1215" s="855"/>
    </row>
    <row r="1216" spans="1:7" x14ac:dyDescent="0.2">
      <c r="A1216" s="442"/>
      <c r="B1216" s="464" t="s">
        <v>888</v>
      </c>
      <c r="C1216" s="465">
        <f>'B29'!C25</f>
        <v>0</v>
      </c>
      <c r="D1216" s="447"/>
      <c r="E1216" s="855"/>
      <c r="F1216" s="855"/>
      <c r="G1216" s="855"/>
    </row>
    <row r="1217" spans="1:7" x14ac:dyDescent="0.2">
      <c r="A1217" s="442"/>
      <c r="B1217" s="464" t="s">
        <v>889</v>
      </c>
      <c r="C1217" s="465">
        <f>'B29'!C26</f>
        <v>0</v>
      </c>
      <c r="D1217" s="447"/>
      <c r="E1217" s="855"/>
      <c r="F1217" s="855"/>
      <c r="G1217" s="855"/>
    </row>
    <row r="1218" spans="1:7" x14ac:dyDescent="0.2">
      <c r="A1218" s="442" t="s">
        <v>893</v>
      </c>
      <c r="B1218" s="464" t="s">
        <v>890</v>
      </c>
      <c r="C1218" s="465">
        <f>'B29'!C27</f>
        <v>0</v>
      </c>
      <c r="D1218" s="447"/>
      <c r="E1218" s="855"/>
      <c r="F1218" s="855"/>
      <c r="G1218" s="855"/>
    </row>
    <row r="1219" spans="1:7" x14ac:dyDescent="0.2">
      <c r="A1219" s="442"/>
      <c r="B1219" s="464" t="s">
        <v>891</v>
      </c>
      <c r="C1219" s="465">
        <f>'B29'!C28</f>
        <v>0</v>
      </c>
      <c r="D1219" s="447"/>
      <c r="E1219" s="855"/>
      <c r="F1219" s="855"/>
      <c r="G1219" s="855"/>
    </row>
    <row r="1220" spans="1:7" x14ac:dyDescent="0.2">
      <c r="A1220" s="442"/>
      <c r="B1220" s="464" t="s">
        <v>892</v>
      </c>
      <c r="C1220" s="465">
        <f>'B29'!C29</f>
        <v>0</v>
      </c>
      <c r="D1220" s="447"/>
      <c r="E1220" s="855"/>
      <c r="F1220" s="855"/>
      <c r="G1220" s="855"/>
    </row>
    <row r="1221" spans="1:7" x14ac:dyDescent="0.2">
      <c r="A1221" s="442"/>
      <c r="B1221" s="793" t="s">
        <v>886</v>
      </c>
      <c r="C1221" s="465"/>
      <c r="D1221" s="447"/>
      <c r="E1221" s="855"/>
      <c r="F1221" s="855"/>
      <c r="G1221" s="855"/>
    </row>
    <row r="1222" spans="1:7" x14ac:dyDescent="0.2">
      <c r="A1222" s="442"/>
      <c r="B1222" s="464" t="s">
        <v>887</v>
      </c>
      <c r="C1222" s="465">
        <f>'B29'!C31</f>
        <v>0</v>
      </c>
      <c r="D1222" s="447"/>
      <c r="E1222" s="855"/>
      <c r="F1222" s="855"/>
      <c r="G1222" s="855"/>
    </row>
    <row r="1223" spans="1:7" x14ac:dyDescent="0.2">
      <c r="A1223" s="442"/>
      <c r="B1223" s="464" t="s">
        <v>888</v>
      </c>
      <c r="C1223" s="465">
        <f>'B29'!C32</f>
        <v>0</v>
      </c>
      <c r="D1223" s="447"/>
      <c r="E1223" s="855"/>
      <c r="F1223" s="855"/>
      <c r="G1223" s="855"/>
    </row>
    <row r="1224" spans="1:7" x14ac:dyDescent="0.2">
      <c r="A1224" s="442"/>
      <c r="B1224" s="464" t="s">
        <v>889</v>
      </c>
      <c r="C1224" s="465">
        <f>'B29'!C33</f>
        <v>0</v>
      </c>
      <c r="D1224" s="447"/>
      <c r="E1224" s="855"/>
      <c r="F1224" s="855"/>
      <c r="G1224" s="855"/>
    </row>
    <row r="1225" spans="1:7" x14ac:dyDescent="0.2">
      <c r="A1225" s="442"/>
      <c r="B1225" s="464" t="s">
        <v>890</v>
      </c>
      <c r="C1225" s="465">
        <f>'B29'!C34</f>
        <v>0</v>
      </c>
      <c r="D1225" s="447"/>
      <c r="E1225" s="855"/>
      <c r="F1225" s="855"/>
      <c r="G1225" s="855"/>
    </row>
    <row r="1226" spans="1:7" x14ac:dyDescent="0.2">
      <c r="A1226" s="442"/>
      <c r="B1226" s="464" t="s">
        <v>891</v>
      </c>
      <c r="C1226" s="465">
        <f>'B29'!C35</f>
        <v>0</v>
      </c>
      <c r="D1226" s="447"/>
      <c r="E1226" s="855"/>
      <c r="F1226" s="855"/>
      <c r="G1226" s="855"/>
    </row>
    <row r="1227" spans="1:7" x14ac:dyDescent="0.2">
      <c r="A1227" s="478"/>
      <c r="B1227" s="449" t="s">
        <v>892</v>
      </c>
      <c r="C1227" s="465">
        <f>'B29'!C36</f>
        <v>0</v>
      </c>
      <c r="D1227" s="447"/>
      <c r="E1227" s="855"/>
      <c r="F1227" s="855"/>
      <c r="G1227" s="855"/>
    </row>
    <row r="1228" spans="1:7" x14ac:dyDescent="0.2">
      <c r="A1228" s="443" t="s">
        <v>689</v>
      </c>
      <c r="B1228" s="476" t="s">
        <v>690</v>
      </c>
      <c r="C1228" s="465"/>
      <c r="D1228" s="791" t="s">
        <v>851</v>
      </c>
      <c r="E1228" s="855"/>
      <c r="F1228" s="855"/>
      <c r="G1228" s="855"/>
    </row>
    <row r="1229" spans="1:7" x14ac:dyDescent="0.2">
      <c r="A1229" s="443"/>
      <c r="B1229" s="451" t="s">
        <v>894</v>
      </c>
      <c r="C1229" s="465">
        <f>'B30'!C13</f>
        <v>0</v>
      </c>
      <c r="D1229" s="447"/>
      <c r="E1229" s="855"/>
      <c r="F1229" s="855"/>
      <c r="G1229" s="855"/>
    </row>
    <row r="1230" spans="1:7" ht="13.5" x14ac:dyDescent="0.2">
      <c r="A1230" s="443"/>
      <c r="B1230" s="453" t="s">
        <v>216</v>
      </c>
      <c r="C1230" s="465"/>
      <c r="D1230" s="447"/>
      <c r="E1230" s="855"/>
      <c r="F1230" s="855"/>
      <c r="G1230" s="855"/>
    </row>
    <row r="1231" spans="1:7" x14ac:dyDescent="0.2">
      <c r="A1231" s="443"/>
      <c r="B1231" s="449" t="s">
        <v>218</v>
      </c>
      <c r="C1231" s="465">
        <f>'B30'!F13</f>
        <v>0</v>
      </c>
      <c r="D1231" s="447"/>
      <c r="E1231" s="855"/>
      <c r="F1231" s="855"/>
      <c r="G1231" s="855"/>
    </row>
    <row r="1232" spans="1:7" x14ac:dyDescent="0.2">
      <c r="A1232" s="443"/>
      <c r="B1232" s="449" t="s">
        <v>219</v>
      </c>
      <c r="C1232" s="465">
        <f>'B30'!G13</f>
        <v>0</v>
      </c>
      <c r="D1232" s="447"/>
      <c r="E1232" s="855"/>
      <c r="F1232" s="855"/>
      <c r="G1232" s="855"/>
    </row>
    <row r="1233" spans="1:7" x14ac:dyDescent="0.2">
      <c r="A1233" s="443"/>
      <c r="B1233" s="449" t="s">
        <v>220</v>
      </c>
      <c r="C1233" s="465">
        <f>'B30'!H13</f>
        <v>0</v>
      </c>
      <c r="D1233" s="447"/>
      <c r="E1233" s="855"/>
      <c r="F1233" s="855"/>
      <c r="G1233" s="855"/>
    </row>
    <row r="1234" spans="1:7" x14ac:dyDescent="0.2">
      <c r="A1234" s="443"/>
      <c r="B1234" s="449" t="s">
        <v>221</v>
      </c>
      <c r="C1234" s="465">
        <f>'B30'!I13</f>
        <v>0</v>
      </c>
      <c r="D1234" s="447"/>
      <c r="E1234" s="855"/>
      <c r="F1234" s="855"/>
      <c r="G1234" s="855"/>
    </row>
    <row r="1235" spans="1:7" x14ac:dyDescent="0.2">
      <c r="A1235" s="443"/>
      <c r="B1235" s="449" t="s">
        <v>222</v>
      </c>
      <c r="C1235" s="465">
        <f>'B30'!J13</f>
        <v>0</v>
      </c>
      <c r="D1235" s="447"/>
      <c r="E1235" s="855"/>
      <c r="F1235" s="855"/>
      <c r="G1235" s="855"/>
    </row>
    <row r="1236" spans="1:7" x14ac:dyDescent="0.2">
      <c r="A1236" s="443"/>
      <c r="B1236" s="449" t="s">
        <v>223</v>
      </c>
      <c r="C1236" s="465">
        <f>'B30'!K13</f>
        <v>0</v>
      </c>
      <c r="D1236" s="447"/>
      <c r="E1236" s="855"/>
      <c r="F1236" s="855"/>
      <c r="G1236" s="855"/>
    </row>
    <row r="1237" spans="1:7" ht="13.5" x14ac:dyDescent="0.2">
      <c r="A1237" s="443"/>
      <c r="B1237" s="453" t="s">
        <v>217</v>
      </c>
      <c r="C1237" s="465"/>
      <c r="D1237" s="447"/>
      <c r="E1237" s="855"/>
      <c r="F1237" s="855"/>
      <c r="G1237" s="855"/>
    </row>
    <row r="1238" spans="1:7" x14ac:dyDescent="0.2">
      <c r="A1238" s="443"/>
      <c r="B1238" s="460" t="s">
        <v>895</v>
      </c>
      <c r="C1238" s="465"/>
      <c r="D1238" s="447"/>
      <c r="E1238" s="855"/>
      <c r="F1238" s="855"/>
      <c r="G1238" s="855"/>
    </row>
    <row r="1239" spans="1:7" x14ac:dyDescent="0.2">
      <c r="A1239" s="443"/>
      <c r="B1239" s="449" t="s">
        <v>902</v>
      </c>
      <c r="C1239" s="446">
        <f>'B30'!L13</f>
        <v>0</v>
      </c>
      <c r="D1239" s="445"/>
      <c r="E1239" s="855"/>
      <c r="F1239" s="855"/>
      <c r="G1239" s="855"/>
    </row>
    <row r="1240" spans="1:7" x14ac:dyDescent="0.2">
      <c r="A1240" s="443"/>
      <c r="B1240" s="449" t="s">
        <v>903</v>
      </c>
      <c r="C1240" s="446">
        <f>'B30'!M13</f>
        <v>0</v>
      </c>
      <c r="D1240" s="447"/>
      <c r="E1240" s="855"/>
      <c r="F1240" s="855"/>
      <c r="G1240" s="855"/>
    </row>
    <row r="1241" spans="1:7" x14ac:dyDescent="0.2">
      <c r="A1241" s="443"/>
      <c r="B1241" s="449" t="s">
        <v>904</v>
      </c>
      <c r="C1241" s="446">
        <f>'B30'!N13</f>
        <v>0</v>
      </c>
      <c r="D1241" s="447"/>
      <c r="E1241" s="855"/>
      <c r="F1241" s="855"/>
      <c r="G1241" s="855"/>
    </row>
    <row r="1242" spans="1:7" x14ac:dyDescent="0.2">
      <c r="A1242" s="443"/>
      <c r="B1242" s="449" t="s">
        <v>905</v>
      </c>
      <c r="C1242" s="446">
        <f>'B30'!O13</f>
        <v>0</v>
      </c>
      <c r="D1242" s="447"/>
      <c r="E1242" s="855"/>
      <c r="F1242" s="855"/>
      <c r="G1242" s="855"/>
    </row>
    <row r="1243" spans="1:7" x14ac:dyDescent="0.2">
      <c r="A1243" s="443"/>
      <c r="B1243" s="460" t="s">
        <v>896</v>
      </c>
      <c r="C1243" s="465"/>
      <c r="D1243" s="447"/>
      <c r="E1243" s="855"/>
      <c r="F1243" s="855"/>
      <c r="G1243" s="855"/>
    </row>
    <row r="1244" spans="1:7" x14ac:dyDescent="0.2">
      <c r="A1244" s="443"/>
      <c r="B1244" s="449" t="s">
        <v>906</v>
      </c>
      <c r="C1244" s="446">
        <f>'B30'!P13</f>
        <v>0</v>
      </c>
      <c r="D1244" s="445"/>
      <c r="E1244" s="855"/>
      <c r="F1244" s="855"/>
      <c r="G1244" s="855"/>
    </row>
    <row r="1245" spans="1:7" x14ac:dyDescent="0.2">
      <c r="A1245" s="443"/>
      <c r="B1245" s="449" t="s">
        <v>907</v>
      </c>
      <c r="C1245" s="446">
        <f>'B30'!Q13</f>
        <v>0</v>
      </c>
      <c r="D1245" s="447"/>
      <c r="E1245" s="855"/>
      <c r="F1245" s="855"/>
      <c r="G1245" s="855"/>
    </row>
    <row r="1246" spans="1:7" x14ac:dyDescent="0.2">
      <c r="A1246" s="443"/>
      <c r="B1246" s="449" t="s">
        <v>908</v>
      </c>
      <c r="C1246" s="446">
        <f>'B30'!R13</f>
        <v>0</v>
      </c>
      <c r="D1246" s="447"/>
      <c r="E1246" s="855"/>
      <c r="F1246" s="855"/>
      <c r="G1246" s="855"/>
    </row>
    <row r="1247" spans="1:7" x14ac:dyDescent="0.2">
      <c r="A1247" s="443"/>
      <c r="B1247" s="460" t="s">
        <v>897</v>
      </c>
      <c r="C1247" s="446"/>
      <c r="D1247" s="447"/>
      <c r="E1247" s="855"/>
      <c r="F1247" s="855"/>
      <c r="G1247" s="855"/>
    </row>
    <row r="1248" spans="1:7" x14ac:dyDescent="0.2">
      <c r="A1248" s="443"/>
      <c r="B1248" s="449" t="s">
        <v>909</v>
      </c>
      <c r="C1248" s="446">
        <f>'B30'!S13</f>
        <v>0</v>
      </c>
      <c r="D1248" s="447"/>
      <c r="E1248" s="855"/>
      <c r="F1248" s="855"/>
      <c r="G1248" s="855"/>
    </row>
    <row r="1249" spans="1:7" x14ac:dyDescent="0.2">
      <c r="A1249" s="443"/>
      <c r="B1249" s="449" t="s">
        <v>910</v>
      </c>
      <c r="C1249" s="446">
        <f>'B30'!T13</f>
        <v>0</v>
      </c>
      <c r="D1249" s="447"/>
      <c r="E1249" s="855"/>
      <c r="F1249" s="855"/>
      <c r="G1249" s="855"/>
    </row>
    <row r="1250" spans="1:7" x14ac:dyDescent="0.2">
      <c r="A1250" s="443"/>
      <c r="B1250" s="449" t="s">
        <v>911</v>
      </c>
      <c r="C1250" s="446">
        <f>'B30'!U13</f>
        <v>0</v>
      </c>
      <c r="D1250" s="447"/>
      <c r="E1250" s="855"/>
      <c r="F1250" s="855"/>
      <c r="G1250" s="855"/>
    </row>
    <row r="1251" spans="1:7" x14ac:dyDescent="0.2">
      <c r="A1251" s="443"/>
      <c r="B1251" s="460" t="s">
        <v>898</v>
      </c>
      <c r="C1251" s="446"/>
      <c r="D1251" s="447"/>
      <c r="E1251" s="855"/>
      <c r="F1251" s="855"/>
      <c r="G1251" s="855"/>
    </row>
    <row r="1252" spans="1:7" x14ac:dyDescent="0.2">
      <c r="A1252" s="443"/>
      <c r="B1252" s="449" t="s">
        <v>912</v>
      </c>
      <c r="C1252" s="446">
        <f>'B30'!V13</f>
        <v>0</v>
      </c>
      <c r="D1252" s="447"/>
      <c r="E1252" s="855"/>
      <c r="F1252" s="855"/>
      <c r="G1252" s="855"/>
    </row>
    <row r="1253" spans="1:7" x14ac:dyDescent="0.2">
      <c r="A1253" s="443"/>
      <c r="B1253" s="449" t="s">
        <v>913</v>
      </c>
      <c r="C1253" s="446">
        <f>'B30'!W13</f>
        <v>0</v>
      </c>
      <c r="D1253" s="447"/>
      <c r="E1253" s="855"/>
      <c r="F1253" s="855"/>
      <c r="G1253" s="855"/>
    </row>
    <row r="1254" spans="1:7" x14ac:dyDescent="0.2">
      <c r="A1254" s="443"/>
      <c r="B1254" s="449" t="s">
        <v>914</v>
      </c>
      <c r="C1254" s="446">
        <f>'B30'!X13</f>
        <v>0</v>
      </c>
      <c r="D1254" s="447"/>
      <c r="E1254" s="855"/>
      <c r="F1254" s="855"/>
      <c r="G1254" s="855"/>
    </row>
    <row r="1255" spans="1:7" x14ac:dyDescent="0.2">
      <c r="A1255" s="443"/>
      <c r="B1255" s="449" t="s">
        <v>915</v>
      </c>
      <c r="C1255" s="446">
        <f>'B30'!Y13</f>
        <v>0</v>
      </c>
      <c r="D1255" s="447"/>
      <c r="E1255" s="855"/>
      <c r="F1255" s="855"/>
      <c r="G1255" s="855"/>
    </row>
    <row r="1256" spans="1:7" x14ac:dyDescent="0.2">
      <c r="A1256" s="443"/>
      <c r="B1256" s="460" t="s">
        <v>899</v>
      </c>
      <c r="C1256" s="446"/>
      <c r="D1256" s="447"/>
      <c r="E1256" s="855"/>
      <c r="F1256" s="855"/>
      <c r="G1256" s="855"/>
    </row>
    <row r="1257" spans="1:7" x14ac:dyDescent="0.2">
      <c r="A1257" s="443"/>
      <c r="B1257" s="449" t="s">
        <v>916</v>
      </c>
      <c r="C1257" s="446">
        <f>'B30'!Z13</f>
        <v>0</v>
      </c>
      <c r="D1257" s="447"/>
      <c r="E1257" s="855"/>
      <c r="F1257" s="855"/>
      <c r="G1257" s="855"/>
    </row>
    <row r="1258" spans="1:7" x14ac:dyDescent="0.2">
      <c r="A1258" s="443"/>
      <c r="B1258" s="449" t="s">
        <v>917</v>
      </c>
      <c r="C1258" s="446">
        <f>'B30'!AA13</f>
        <v>0</v>
      </c>
      <c r="D1258" s="447"/>
      <c r="E1258" s="855"/>
      <c r="F1258" s="855"/>
      <c r="G1258" s="855"/>
    </row>
    <row r="1259" spans="1:7" x14ac:dyDescent="0.2">
      <c r="A1259" s="443"/>
      <c r="B1259" s="449" t="s">
        <v>918</v>
      </c>
      <c r="C1259" s="446">
        <f>'B30'!AB13</f>
        <v>0</v>
      </c>
      <c r="D1259" s="447"/>
      <c r="E1259" s="855"/>
      <c r="F1259" s="855"/>
      <c r="G1259" s="855"/>
    </row>
    <row r="1260" spans="1:7" x14ac:dyDescent="0.2">
      <c r="A1260" s="443"/>
      <c r="B1260" s="449" t="s">
        <v>919</v>
      </c>
      <c r="C1260" s="446">
        <f>'B30'!AC13</f>
        <v>0</v>
      </c>
      <c r="D1260" s="447"/>
      <c r="E1260" s="855"/>
      <c r="F1260" s="855"/>
      <c r="G1260" s="855"/>
    </row>
    <row r="1261" spans="1:7" x14ac:dyDescent="0.2">
      <c r="A1261" s="443"/>
      <c r="B1261" s="460" t="s">
        <v>900</v>
      </c>
      <c r="C1261" s="465"/>
      <c r="D1261" s="447"/>
      <c r="E1261" s="855"/>
      <c r="F1261" s="855"/>
      <c r="G1261" s="855"/>
    </row>
    <row r="1262" spans="1:7" x14ac:dyDescent="0.2">
      <c r="A1262" s="443"/>
      <c r="B1262" s="449" t="s">
        <v>920</v>
      </c>
      <c r="C1262" s="446">
        <f>'B30'!AD13</f>
        <v>0</v>
      </c>
      <c r="D1262" s="445"/>
      <c r="E1262" s="855"/>
      <c r="F1262" s="855"/>
      <c r="G1262" s="855"/>
    </row>
    <row r="1263" spans="1:7" x14ac:dyDescent="0.2">
      <c r="A1263" s="443"/>
      <c r="B1263" s="449" t="s">
        <v>921</v>
      </c>
      <c r="C1263" s="446">
        <f>'B30'!AE13</f>
        <v>0</v>
      </c>
      <c r="D1263" s="443"/>
      <c r="E1263" s="855"/>
      <c r="F1263" s="855"/>
      <c r="G1263" s="855"/>
    </row>
    <row r="1264" spans="1:7" x14ac:dyDescent="0.2">
      <c r="A1264" s="443"/>
      <c r="B1264" s="449" t="s">
        <v>922</v>
      </c>
      <c r="C1264" s="446">
        <f>'B30'!AF13</f>
        <v>0</v>
      </c>
      <c r="D1264" s="447"/>
      <c r="E1264" s="855"/>
      <c r="F1264" s="855"/>
      <c r="G1264" s="855"/>
    </row>
    <row r="1265" spans="1:7" x14ac:dyDescent="0.2">
      <c r="A1265" s="443"/>
      <c r="B1265" s="449" t="s">
        <v>923</v>
      </c>
      <c r="C1265" s="446">
        <f>'B30'!AG13</f>
        <v>0</v>
      </c>
      <c r="D1265" s="447"/>
      <c r="E1265" s="855"/>
      <c r="F1265" s="855"/>
      <c r="G1265" s="855"/>
    </row>
    <row r="1266" spans="1:7" x14ac:dyDescent="0.2">
      <c r="A1266" s="443"/>
      <c r="B1266" s="449" t="s">
        <v>924</v>
      </c>
      <c r="C1266" s="446">
        <f>'B30'!AH13</f>
        <v>0</v>
      </c>
      <c r="D1266" s="443"/>
      <c r="E1266" s="855"/>
      <c r="F1266" s="855"/>
      <c r="G1266" s="855"/>
    </row>
    <row r="1267" spans="1:7" x14ac:dyDescent="0.2">
      <c r="A1267" s="443"/>
      <c r="B1267" s="449" t="s">
        <v>925</v>
      </c>
      <c r="C1267" s="446">
        <f>'B30'!AI13</f>
        <v>0</v>
      </c>
      <c r="D1267" s="447"/>
      <c r="E1267" s="855"/>
      <c r="F1267" s="855"/>
      <c r="G1267" s="855"/>
    </row>
    <row r="1268" spans="1:7" x14ac:dyDescent="0.2">
      <c r="A1268" s="443"/>
      <c r="B1268" s="449" t="s">
        <v>892</v>
      </c>
      <c r="C1268" s="446">
        <f>'B30'!AJ13</f>
        <v>0</v>
      </c>
      <c r="D1268" s="447"/>
      <c r="E1268" s="855"/>
      <c r="F1268" s="855"/>
      <c r="G1268" s="855"/>
    </row>
    <row r="1269" spans="1:7" ht="13.5" x14ac:dyDescent="0.25">
      <c r="A1269" s="478"/>
      <c r="B1269" s="796" t="s">
        <v>901</v>
      </c>
      <c r="C1269" s="794"/>
      <c r="D1269" s="795"/>
      <c r="E1269" s="855"/>
      <c r="F1269" s="855"/>
      <c r="G1269" s="855"/>
    </row>
    <row r="1270" spans="1:7" x14ac:dyDescent="0.2">
      <c r="A1270" s="478"/>
      <c r="B1270" s="524" t="s">
        <v>926</v>
      </c>
      <c r="C1270" s="785">
        <f>'B30'!AK13</f>
        <v>0</v>
      </c>
      <c r="D1270" s="523"/>
      <c r="E1270" s="855"/>
      <c r="F1270" s="855"/>
      <c r="G1270" s="855"/>
    </row>
    <row r="1271" spans="1:7" x14ac:dyDescent="0.2">
      <c r="A1271" s="478"/>
      <c r="B1271" s="524" t="s">
        <v>927</v>
      </c>
      <c r="C1271" s="785">
        <f>'B30'!AL13</f>
        <v>0</v>
      </c>
      <c r="D1271" s="523"/>
      <c r="E1271" s="855"/>
      <c r="F1271" s="855"/>
      <c r="G1271" s="855"/>
    </row>
    <row r="1272" spans="1:7" x14ac:dyDescent="0.2">
      <c r="A1272" s="478"/>
      <c r="B1272" s="524" t="s">
        <v>892</v>
      </c>
      <c r="C1272" s="785">
        <f>'B30'!AM13</f>
        <v>0</v>
      </c>
      <c r="D1272" s="523"/>
      <c r="E1272" s="855"/>
      <c r="F1272" s="855"/>
      <c r="G1272" s="855"/>
    </row>
  </sheetData>
  <pageMargins left="0.31496062992125984" right="0.23622047244094491" top="0.31496062992125984" bottom="0.2755905511811023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AG30"/>
  <sheetViews>
    <sheetView zoomScale="115" zoomScaleNormal="115" workbookViewId="0">
      <selection activeCell="I4" sqref="I4"/>
    </sheetView>
  </sheetViews>
  <sheetFormatPr defaultColWidth="5.42578125" defaultRowHeight="15.75" x14ac:dyDescent="0.25"/>
  <cols>
    <col min="1" max="1" width="4.85546875" style="20" customWidth="1"/>
    <col min="2" max="2" width="35.28515625" style="2" customWidth="1"/>
    <col min="3" max="3" width="8.28515625" style="33" customWidth="1"/>
    <col min="4" max="6" width="6.85546875" style="2" customWidth="1"/>
    <col min="7" max="7" width="9" style="2" customWidth="1"/>
    <col min="8" max="10" width="6.85546875" style="2" customWidth="1"/>
    <col min="11" max="11" width="9.140625" style="2" customWidth="1"/>
    <col min="12" max="12" width="7.7109375" style="2" customWidth="1"/>
    <col min="13" max="13" width="8.85546875" style="2" customWidth="1"/>
    <col min="14" max="14" width="9.42578125" style="2" customWidth="1"/>
    <col min="15" max="15" width="8.140625" style="2" customWidth="1"/>
    <col min="16" max="16" width="8.42578125" style="2" customWidth="1"/>
    <col min="17" max="19" width="6.85546875" style="2" customWidth="1"/>
    <col min="20" max="20" width="9.28515625" style="8" customWidth="1"/>
    <col min="21" max="16384" width="5.42578125" style="2"/>
  </cols>
  <sheetData>
    <row r="1" spans="1:33" s="1" customFormat="1" ht="29.25" customHeight="1" x14ac:dyDescent="0.2">
      <c r="A1" s="1015" t="s">
        <v>83</v>
      </c>
      <c r="B1" s="1015"/>
      <c r="C1" s="1015"/>
      <c r="D1" s="1015"/>
      <c r="E1" s="1015"/>
      <c r="F1" s="1015"/>
      <c r="G1" s="1015"/>
      <c r="H1" s="1015"/>
      <c r="I1" s="1015"/>
      <c r="J1" s="1015"/>
      <c r="K1" s="1015"/>
      <c r="L1" s="1015"/>
      <c r="M1" s="1015"/>
      <c r="N1" s="1015"/>
      <c r="O1" s="1015"/>
      <c r="P1" s="1015"/>
      <c r="Q1" s="1016"/>
      <c r="R1" s="1080" t="s">
        <v>259</v>
      </c>
      <c r="S1" s="1080"/>
      <c r="T1" s="278"/>
      <c r="V1" s="2"/>
      <c r="W1" s="2"/>
      <c r="X1" s="2"/>
    </row>
    <row r="2" spans="1:33" s="28" customFormat="1" ht="27" customHeight="1" x14ac:dyDescent="0.25">
      <c r="A2" s="1040"/>
      <c r="B2" s="1040"/>
      <c r="C2" s="201"/>
      <c r="D2" s="164"/>
      <c r="E2" s="164"/>
      <c r="F2" s="164"/>
      <c r="G2" s="164"/>
      <c r="H2" s="164"/>
      <c r="I2" s="164"/>
      <c r="J2" s="164"/>
      <c r="K2" s="164"/>
      <c r="L2" s="164"/>
      <c r="M2" s="164"/>
      <c r="N2" s="164"/>
      <c r="O2" s="164"/>
      <c r="P2" s="164"/>
      <c r="Q2" s="1081" t="s">
        <v>84</v>
      </c>
      <c r="R2" s="1081"/>
      <c r="S2" s="1081"/>
      <c r="T2" s="275"/>
      <c r="AA2" s="1082"/>
      <c r="AB2" s="1082"/>
    </row>
    <row r="3" spans="1:33" s="29" customFormat="1" ht="27" customHeight="1" x14ac:dyDescent="0.2">
      <c r="A3" s="1020" t="s">
        <v>235</v>
      </c>
      <c r="B3" s="1020" t="s">
        <v>85</v>
      </c>
      <c r="C3" s="1023" t="s">
        <v>86</v>
      </c>
      <c r="D3" s="1029" t="s">
        <v>61</v>
      </c>
      <c r="E3" s="1030"/>
      <c r="F3" s="1031"/>
      <c r="G3" s="1046" t="s">
        <v>87</v>
      </c>
      <c r="H3" s="1046"/>
      <c r="I3" s="1046"/>
      <c r="J3" s="1046"/>
      <c r="K3" s="1046" t="s">
        <v>64</v>
      </c>
      <c r="L3" s="1046"/>
      <c r="M3" s="1046"/>
      <c r="N3" s="1046"/>
      <c r="O3" s="1046"/>
      <c r="P3" s="1046"/>
      <c r="Q3" s="1046"/>
      <c r="R3" s="1046"/>
      <c r="S3" s="1046"/>
      <c r="T3" s="279"/>
      <c r="V3" s="1"/>
      <c r="W3" s="1"/>
      <c r="X3" s="1"/>
      <c r="Y3" s="1"/>
      <c r="Z3" s="1"/>
      <c r="AA3" s="1"/>
      <c r="AB3" s="1"/>
      <c r="AC3" s="1"/>
      <c r="AD3" s="1"/>
      <c r="AE3" s="1"/>
      <c r="AF3" s="1"/>
      <c r="AG3" s="1"/>
    </row>
    <row r="4" spans="1:33" s="21" customFormat="1" ht="181.5" customHeight="1" x14ac:dyDescent="0.2">
      <c r="A4" s="1021"/>
      <c r="B4" s="1021"/>
      <c r="C4" s="1024"/>
      <c r="D4" s="153" t="s">
        <v>67</v>
      </c>
      <c r="E4" s="153" t="s">
        <v>68</v>
      </c>
      <c r="F4" s="153" t="s">
        <v>88</v>
      </c>
      <c r="G4" s="153" t="s">
        <v>71</v>
      </c>
      <c r="H4" s="153" t="s">
        <v>54</v>
      </c>
      <c r="I4" s="829" t="s">
        <v>559</v>
      </c>
      <c r="J4" s="153" t="s">
        <v>440</v>
      </c>
      <c r="K4" s="152" t="s">
        <v>461</v>
      </c>
      <c r="L4" s="152" t="s">
        <v>462</v>
      </c>
      <c r="M4" s="152" t="s">
        <v>356</v>
      </c>
      <c r="N4" s="152" t="s">
        <v>357</v>
      </c>
      <c r="O4" s="152" t="s">
        <v>371</v>
      </c>
      <c r="P4" s="152" t="s">
        <v>358</v>
      </c>
      <c r="Q4" s="152" t="s">
        <v>41</v>
      </c>
      <c r="R4" s="152" t="s">
        <v>40</v>
      </c>
      <c r="S4" s="152" t="s">
        <v>12</v>
      </c>
      <c r="T4" s="9"/>
    </row>
    <row r="5" spans="1:33" s="30" customFormat="1" ht="12" x14ac:dyDescent="0.2">
      <c r="A5" s="299">
        <v>1</v>
      </c>
      <c r="B5" s="299">
        <v>2</v>
      </c>
      <c r="C5" s="299">
        <v>3</v>
      </c>
      <c r="D5" s="299">
        <v>4</v>
      </c>
      <c r="E5" s="299">
        <v>5</v>
      </c>
      <c r="F5" s="299">
        <v>6</v>
      </c>
      <c r="G5" s="299">
        <v>7</v>
      </c>
      <c r="H5" s="299">
        <v>8</v>
      </c>
      <c r="I5" s="299">
        <v>9</v>
      </c>
      <c r="J5" s="299">
        <v>10</v>
      </c>
      <c r="K5" s="299">
        <v>11</v>
      </c>
      <c r="L5" s="299">
        <v>12</v>
      </c>
      <c r="M5" s="299">
        <v>13</v>
      </c>
      <c r="N5" s="299">
        <v>14</v>
      </c>
      <c r="O5" s="299">
        <v>15</v>
      </c>
      <c r="P5" s="299">
        <v>16</v>
      </c>
      <c r="Q5" s="299">
        <v>17</v>
      </c>
      <c r="R5" s="299">
        <v>18</v>
      </c>
      <c r="S5" s="299">
        <v>19</v>
      </c>
      <c r="T5" s="23"/>
    </row>
    <row r="6" spans="1:33" s="30" customFormat="1" ht="20.25" customHeight="1" x14ac:dyDescent="0.2">
      <c r="A6" s="252" t="s">
        <v>19</v>
      </c>
      <c r="B6" s="430" t="s">
        <v>376</v>
      </c>
      <c r="C6" s="335">
        <f t="shared" ref="C6:S6" si="0">SUM(C7:C15)</f>
        <v>0</v>
      </c>
      <c r="D6" s="335">
        <f t="shared" si="0"/>
        <v>0</v>
      </c>
      <c r="E6" s="335">
        <f t="shared" si="0"/>
        <v>0</v>
      </c>
      <c r="F6" s="335">
        <f t="shared" si="0"/>
        <v>0</v>
      </c>
      <c r="G6" s="335">
        <f t="shared" si="0"/>
        <v>0</v>
      </c>
      <c r="H6" s="335">
        <f t="shared" si="0"/>
        <v>0</v>
      </c>
      <c r="I6" s="335">
        <f t="shared" si="0"/>
        <v>0</v>
      </c>
      <c r="J6" s="335">
        <f t="shared" si="0"/>
        <v>0</v>
      </c>
      <c r="K6" s="335">
        <f t="shared" si="0"/>
        <v>0</v>
      </c>
      <c r="L6" s="335">
        <f t="shared" si="0"/>
        <v>0</v>
      </c>
      <c r="M6" s="335">
        <f t="shared" si="0"/>
        <v>0</v>
      </c>
      <c r="N6" s="335">
        <f t="shared" si="0"/>
        <v>0</v>
      </c>
      <c r="O6" s="335">
        <f t="shared" si="0"/>
        <v>0</v>
      </c>
      <c r="P6" s="335">
        <f t="shared" si="0"/>
        <v>0</v>
      </c>
      <c r="Q6" s="335">
        <f t="shared" si="0"/>
        <v>0</v>
      </c>
      <c r="R6" s="335">
        <f t="shared" si="0"/>
        <v>0</v>
      </c>
      <c r="S6" s="335">
        <f t="shared" si="0"/>
        <v>0</v>
      </c>
      <c r="T6" s="280" t="str">
        <f>IF((C6=SUM(G6:J6)),"Đúng","Sai")</f>
        <v>Đúng</v>
      </c>
      <c r="U6" s="280" t="str">
        <f>IF(AND(K6&lt;=C6,L6&lt;=C6,M6&lt;=C6,N6&lt;=C6,O6&lt;=C6,P6&lt;=C6,Q6&lt;=C6,R6&lt;=C6,S6&lt;=C6),"Đúng","Sai")</f>
        <v>Đúng</v>
      </c>
    </row>
    <row r="7" spans="1:33" s="31" customFormat="1" ht="20.25" customHeight="1" x14ac:dyDescent="0.2">
      <c r="A7" s="242"/>
      <c r="B7" s="533" t="s">
        <v>38</v>
      </c>
      <c r="C7" s="534">
        <f t="shared" ref="C7:C15" si="1">SUM(D7:F7)</f>
        <v>0</v>
      </c>
      <c r="D7" s="535"/>
      <c r="E7" s="535"/>
      <c r="F7" s="535"/>
      <c r="G7" s="535"/>
      <c r="H7" s="328"/>
      <c r="I7" s="328"/>
      <c r="J7" s="328"/>
      <c r="K7" s="536"/>
      <c r="L7" s="536"/>
      <c r="M7" s="536"/>
      <c r="N7" s="536"/>
      <c r="O7" s="535"/>
      <c r="P7" s="535"/>
      <c r="Q7" s="537"/>
      <c r="R7" s="535"/>
      <c r="S7" s="535"/>
      <c r="T7" s="280" t="str">
        <f t="shared" ref="T7:T20" si="2">IF((C7=SUM(G7:J7)),"Đúng","Sai")</f>
        <v>Đúng</v>
      </c>
      <c r="U7" s="280" t="str">
        <f t="shared" ref="U7:U20" si="3">IF(AND(K7&lt;=C7,L7&lt;=C7,M7&lt;=C7,N7&lt;=C7,O7&lt;=C7,P7&lt;=C7,Q7&lt;=C7,R7&lt;=C7,S7&lt;=C7),"Đúng","Sai")</f>
        <v>Đúng</v>
      </c>
    </row>
    <row r="8" spans="1:33" s="5" customFormat="1" ht="24.75" customHeight="1" x14ac:dyDescent="0.2">
      <c r="A8" s="242"/>
      <c r="B8" s="431" t="s">
        <v>840</v>
      </c>
      <c r="C8" s="534">
        <f t="shared" si="1"/>
        <v>0</v>
      </c>
      <c r="D8" s="317"/>
      <c r="E8" s="317"/>
      <c r="F8" s="317"/>
      <c r="G8" s="317"/>
      <c r="H8" s="328"/>
      <c r="I8" s="328"/>
      <c r="J8" s="328"/>
      <c r="K8" s="317"/>
      <c r="L8" s="317"/>
      <c r="M8" s="317"/>
      <c r="N8" s="317"/>
      <c r="O8" s="317"/>
      <c r="P8" s="317"/>
      <c r="Q8" s="317"/>
      <c r="R8" s="317"/>
      <c r="S8" s="317"/>
      <c r="T8" s="280" t="str">
        <f t="shared" si="2"/>
        <v>Đúng</v>
      </c>
      <c r="U8" s="280" t="str">
        <f t="shared" si="3"/>
        <v>Đúng</v>
      </c>
    </row>
    <row r="9" spans="1:33" s="5" customFormat="1" ht="20.25" customHeight="1" x14ac:dyDescent="0.2">
      <c r="A9" s="242"/>
      <c r="B9" s="431" t="s">
        <v>8</v>
      </c>
      <c r="C9" s="534">
        <f t="shared" si="1"/>
        <v>0</v>
      </c>
      <c r="D9" s="317"/>
      <c r="E9" s="317"/>
      <c r="F9" s="317"/>
      <c r="G9" s="317"/>
      <c r="H9" s="202"/>
      <c r="I9" s="328"/>
      <c r="J9" s="328"/>
      <c r="K9" s="317"/>
      <c r="L9" s="317"/>
      <c r="M9" s="317"/>
      <c r="N9" s="317"/>
      <c r="O9" s="317"/>
      <c r="P9" s="317"/>
      <c r="Q9" s="317"/>
      <c r="R9" s="317"/>
      <c r="S9" s="317"/>
      <c r="T9" s="280" t="str">
        <f t="shared" si="2"/>
        <v>Đúng</v>
      </c>
      <c r="U9" s="280" t="str">
        <f t="shared" si="3"/>
        <v>Đúng</v>
      </c>
    </row>
    <row r="10" spans="1:33" s="5" customFormat="1" ht="24.95" customHeight="1" x14ac:dyDescent="0.2">
      <c r="A10" s="242"/>
      <c r="B10" s="431" t="s">
        <v>559</v>
      </c>
      <c r="C10" s="534">
        <f t="shared" si="1"/>
        <v>0</v>
      </c>
      <c r="D10" s="317"/>
      <c r="E10" s="317"/>
      <c r="F10" s="317"/>
      <c r="G10" s="317"/>
      <c r="H10" s="317"/>
      <c r="I10" s="328"/>
      <c r="J10" s="328"/>
      <c r="K10" s="317"/>
      <c r="L10" s="317"/>
      <c r="M10" s="317"/>
      <c r="N10" s="317"/>
      <c r="O10" s="317"/>
      <c r="P10" s="317"/>
      <c r="Q10" s="317"/>
      <c r="R10" s="317"/>
      <c r="S10" s="317"/>
      <c r="T10" s="280" t="str">
        <f t="shared" si="2"/>
        <v>Đúng</v>
      </c>
      <c r="U10" s="280" t="str">
        <f t="shared" si="3"/>
        <v>Đúng</v>
      </c>
    </row>
    <row r="11" spans="1:33" s="5" customFormat="1" ht="24.95" customHeight="1" x14ac:dyDescent="0.2">
      <c r="A11" s="242"/>
      <c r="B11" s="431" t="s">
        <v>560</v>
      </c>
      <c r="C11" s="534">
        <f t="shared" si="1"/>
        <v>0</v>
      </c>
      <c r="D11" s="317"/>
      <c r="E11" s="317"/>
      <c r="F11" s="317"/>
      <c r="G11" s="317"/>
      <c r="H11" s="317"/>
      <c r="I11" s="317"/>
      <c r="J11" s="328"/>
      <c r="K11" s="317"/>
      <c r="L11" s="317"/>
      <c r="M11" s="317"/>
      <c r="N11" s="317"/>
      <c r="O11" s="317"/>
      <c r="P11" s="317"/>
      <c r="Q11" s="317"/>
      <c r="R11" s="317"/>
      <c r="S11" s="317"/>
      <c r="T11" s="280" t="str">
        <f t="shared" si="2"/>
        <v>Đúng</v>
      </c>
      <c r="U11" s="280" t="str">
        <f t="shared" si="3"/>
        <v>Đúng</v>
      </c>
    </row>
    <row r="12" spans="1:33" s="5" customFormat="1" ht="20.25" customHeight="1" x14ac:dyDescent="0.2">
      <c r="A12" s="242"/>
      <c r="B12" s="431" t="s">
        <v>90</v>
      </c>
      <c r="C12" s="534">
        <f t="shared" si="1"/>
        <v>0</v>
      </c>
      <c r="D12" s="317"/>
      <c r="E12" s="317"/>
      <c r="F12" s="317"/>
      <c r="G12" s="317"/>
      <c r="H12" s="317"/>
      <c r="I12" s="317"/>
      <c r="J12" s="328"/>
      <c r="K12" s="317"/>
      <c r="L12" s="317"/>
      <c r="M12" s="317"/>
      <c r="N12" s="317"/>
      <c r="O12" s="317"/>
      <c r="P12" s="317"/>
      <c r="Q12" s="317"/>
      <c r="R12" s="317"/>
      <c r="S12" s="317"/>
      <c r="T12" s="280" t="str">
        <f t="shared" si="2"/>
        <v>Đúng</v>
      </c>
      <c r="U12" s="280" t="str">
        <f t="shared" si="3"/>
        <v>Đúng</v>
      </c>
    </row>
    <row r="13" spans="1:33" s="5" customFormat="1" ht="20.25" customHeight="1" x14ac:dyDescent="0.2">
      <c r="A13" s="242"/>
      <c r="B13" s="431" t="s">
        <v>91</v>
      </c>
      <c r="C13" s="534">
        <f t="shared" si="1"/>
        <v>0</v>
      </c>
      <c r="D13" s="317"/>
      <c r="E13" s="317"/>
      <c r="F13" s="317"/>
      <c r="G13" s="317"/>
      <c r="H13" s="317"/>
      <c r="I13" s="317"/>
      <c r="J13" s="317"/>
      <c r="K13" s="317"/>
      <c r="L13" s="317"/>
      <c r="M13" s="317"/>
      <c r="N13" s="317"/>
      <c r="O13" s="317"/>
      <c r="P13" s="317"/>
      <c r="Q13" s="317"/>
      <c r="R13" s="317"/>
      <c r="S13" s="317"/>
      <c r="T13" s="280" t="str">
        <f t="shared" si="2"/>
        <v>Đúng</v>
      </c>
      <c r="U13" s="280" t="str">
        <f t="shared" si="3"/>
        <v>Đúng</v>
      </c>
    </row>
    <row r="14" spans="1:33" s="5" customFormat="1" ht="20.25" customHeight="1" x14ac:dyDescent="0.2">
      <c r="A14" s="242"/>
      <c r="B14" s="431" t="s">
        <v>248</v>
      </c>
      <c r="C14" s="534">
        <f t="shared" si="1"/>
        <v>0</v>
      </c>
      <c r="D14" s="317"/>
      <c r="E14" s="317"/>
      <c r="F14" s="317"/>
      <c r="G14" s="317"/>
      <c r="H14" s="317"/>
      <c r="I14" s="317"/>
      <c r="J14" s="317"/>
      <c r="K14" s="317"/>
      <c r="L14" s="317"/>
      <c r="M14" s="317"/>
      <c r="N14" s="317"/>
      <c r="O14" s="317"/>
      <c r="P14" s="317"/>
      <c r="Q14" s="317"/>
      <c r="R14" s="317"/>
      <c r="S14" s="317"/>
      <c r="T14" s="280" t="str">
        <f t="shared" si="2"/>
        <v>Đúng</v>
      </c>
      <c r="U14" s="280" t="str">
        <f t="shared" si="3"/>
        <v>Đúng</v>
      </c>
    </row>
    <row r="15" spans="1:33" s="5" customFormat="1" ht="20.25" customHeight="1" x14ac:dyDescent="0.2">
      <c r="A15" s="245"/>
      <c r="B15" s="434" t="s">
        <v>296</v>
      </c>
      <c r="C15" s="337">
        <f t="shared" si="1"/>
        <v>0</v>
      </c>
      <c r="D15" s="331"/>
      <c r="E15" s="331"/>
      <c r="F15" s="331"/>
      <c r="G15" s="331"/>
      <c r="H15" s="331"/>
      <c r="I15" s="331"/>
      <c r="J15" s="331"/>
      <c r="K15" s="331"/>
      <c r="L15" s="331"/>
      <c r="M15" s="331"/>
      <c r="N15" s="331"/>
      <c r="O15" s="331"/>
      <c r="P15" s="331"/>
      <c r="Q15" s="331"/>
      <c r="R15" s="331"/>
      <c r="S15" s="331"/>
      <c r="T15" s="280" t="str">
        <f t="shared" si="2"/>
        <v>Đúng</v>
      </c>
      <c r="U15" s="280" t="str">
        <f t="shared" si="3"/>
        <v>Đúng</v>
      </c>
    </row>
    <row r="16" spans="1:33" s="32" customFormat="1" ht="20.25" customHeight="1" x14ac:dyDescent="0.2">
      <c r="A16" s="252" t="s">
        <v>23</v>
      </c>
      <c r="B16" s="430" t="s">
        <v>377</v>
      </c>
      <c r="C16" s="335">
        <f>SUM(C17:C20)</f>
        <v>0</v>
      </c>
      <c r="D16" s="335">
        <f t="shared" ref="D16:S16" si="4">SUM(D17:D20)</f>
        <v>0</v>
      </c>
      <c r="E16" s="335">
        <f t="shared" si="4"/>
        <v>0</v>
      </c>
      <c r="F16" s="335">
        <f t="shared" si="4"/>
        <v>0</v>
      </c>
      <c r="G16" s="335">
        <f t="shared" si="4"/>
        <v>0</v>
      </c>
      <c r="H16" s="335">
        <f t="shared" si="4"/>
        <v>0</v>
      </c>
      <c r="I16" s="335">
        <f t="shared" si="4"/>
        <v>0</v>
      </c>
      <c r="J16" s="335">
        <f t="shared" si="4"/>
        <v>0</v>
      </c>
      <c r="K16" s="335">
        <f t="shared" si="4"/>
        <v>0</v>
      </c>
      <c r="L16" s="335">
        <f t="shared" si="4"/>
        <v>0</v>
      </c>
      <c r="M16" s="335">
        <f t="shared" si="4"/>
        <v>0</v>
      </c>
      <c r="N16" s="335">
        <f t="shared" si="4"/>
        <v>0</v>
      </c>
      <c r="O16" s="335">
        <f t="shared" si="4"/>
        <v>0</v>
      </c>
      <c r="P16" s="335">
        <f t="shared" si="4"/>
        <v>0</v>
      </c>
      <c r="Q16" s="335">
        <f t="shared" si="4"/>
        <v>0</v>
      </c>
      <c r="R16" s="335">
        <f t="shared" si="4"/>
        <v>0</v>
      </c>
      <c r="S16" s="335">
        <f t="shared" si="4"/>
        <v>0</v>
      </c>
      <c r="T16" s="280" t="str">
        <f t="shared" si="2"/>
        <v>Đúng</v>
      </c>
      <c r="U16" s="280" t="str">
        <f t="shared" si="3"/>
        <v>Đúng</v>
      </c>
    </row>
    <row r="17" spans="1:21" s="5" customFormat="1" ht="20.25" customHeight="1" x14ac:dyDescent="0.2">
      <c r="A17" s="239"/>
      <c r="B17" s="229" t="s">
        <v>368</v>
      </c>
      <c r="C17" s="534">
        <f t="shared" ref="C17:C20" si="5">SUM(D17:F17)</f>
        <v>0</v>
      </c>
      <c r="D17" s="317"/>
      <c r="E17" s="317"/>
      <c r="F17" s="317"/>
      <c r="G17" s="317"/>
      <c r="H17" s="317"/>
      <c r="I17" s="317"/>
      <c r="J17" s="317"/>
      <c r="K17" s="538"/>
      <c r="L17" s="538"/>
      <c r="M17" s="538"/>
      <c r="N17" s="538"/>
      <c r="O17" s="538"/>
      <c r="P17" s="538"/>
      <c r="Q17" s="538"/>
      <c r="R17" s="538"/>
      <c r="S17" s="538"/>
      <c r="T17" s="280" t="str">
        <f t="shared" si="2"/>
        <v>Đúng</v>
      </c>
      <c r="U17" s="280" t="str">
        <f t="shared" si="3"/>
        <v>Đúng</v>
      </c>
    </row>
    <row r="18" spans="1:21" s="5" customFormat="1" ht="20.25" customHeight="1" x14ac:dyDescent="0.2">
      <c r="A18" s="242"/>
      <c r="B18" s="230" t="s">
        <v>362</v>
      </c>
      <c r="C18" s="534">
        <f t="shared" si="5"/>
        <v>0</v>
      </c>
      <c r="D18" s="317"/>
      <c r="E18" s="317"/>
      <c r="F18" s="317"/>
      <c r="G18" s="317"/>
      <c r="H18" s="317"/>
      <c r="I18" s="317"/>
      <c r="J18" s="317"/>
      <c r="K18" s="538"/>
      <c r="L18" s="538"/>
      <c r="M18" s="538"/>
      <c r="N18" s="538"/>
      <c r="O18" s="538"/>
      <c r="P18" s="538"/>
      <c r="Q18" s="538"/>
      <c r="R18" s="538"/>
      <c r="S18" s="538"/>
      <c r="T18" s="280" t="str">
        <f t="shared" si="2"/>
        <v>Đúng</v>
      </c>
      <c r="U18" s="280" t="str">
        <f t="shared" si="3"/>
        <v>Đúng</v>
      </c>
    </row>
    <row r="19" spans="1:21" s="5" customFormat="1" ht="20.25" customHeight="1" x14ac:dyDescent="0.2">
      <c r="A19" s="242"/>
      <c r="B19" s="230" t="s">
        <v>363</v>
      </c>
      <c r="C19" s="534">
        <f t="shared" si="5"/>
        <v>0</v>
      </c>
      <c r="D19" s="317"/>
      <c r="E19" s="317"/>
      <c r="F19" s="317"/>
      <c r="G19" s="317"/>
      <c r="H19" s="317"/>
      <c r="I19" s="317"/>
      <c r="J19" s="317"/>
      <c r="K19" s="538"/>
      <c r="L19" s="538"/>
      <c r="M19" s="538"/>
      <c r="N19" s="538"/>
      <c r="O19" s="538"/>
      <c r="P19" s="538"/>
      <c r="Q19" s="538"/>
      <c r="R19" s="538"/>
      <c r="S19" s="538"/>
      <c r="T19" s="280" t="str">
        <f t="shared" si="2"/>
        <v>Đúng</v>
      </c>
      <c r="U19" s="280" t="str">
        <f t="shared" si="3"/>
        <v>Đúng</v>
      </c>
    </row>
    <row r="20" spans="1:21" s="5" customFormat="1" ht="24.95" customHeight="1" x14ac:dyDescent="0.2">
      <c r="A20" s="245"/>
      <c r="B20" s="231" t="s">
        <v>454</v>
      </c>
      <c r="C20" s="337">
        <f t="shared" si="5"/>
        <v>0</v>
      </c>
      <c r="D20" s="331"/>
      <c r="E20" s="331"/>
      <c r="F20" s="331"/>
      <c r="G20" s="331"/>
      <c r="H20" s="331"/>
      <c r="I20" s="331"/>
      <c r="J20" s="331"/>
      <c r="K20" s="355"/>
      <c r="L20" s="355"/>
      <c r="M20" s="355"/>
      <c r="N20" s="355"/>
      <c r="O20" s="355"/>
      <c r="P20" s="355"/>
      <c r="Q20" s="355"/>
      <c r="R20" s="355"/>
      <c r="S20" s="355"/>
      <c r="T20" s="280" t="str">
        <f t="shared" si="2"/>
        <v>Đúng</v>
      </c>
      <c r="U20" s="280" t="str">
        <f t="shared" si="3"/>
        <v>Đúng</v>
      </c>
    </row>
    <row r="21" spans="1:21" s="5" customFormat="1" ht="20.25" customHeight="1" x14ac:dyDescent="0.2">
      <c r="A21" s="252" t="s">
        <v>28</v>
      </c>
      <c r="B21" s="430" t="s">
        <v>87</v>
      </c>
      <c r="C21" s="335">
        <f>SUM(C22:C25)</f>
        <v>0</v>
      </c>
      <c r="D21" s="335">
        <f t="shared" ref="D21:F21" si="6">SUM(D22:D25)</f>
        <v>0</v>
      </c>
      <c r="E21" s="335">
        <f t="shared" si="6"/>
        <v>0</v>
      </c>
      <c r="F21" s="335">
        <f t="shared" si="6"/>
        <v>0</v>
      </c>
      <c r="G21" s="543"/>
      <c r="H21" s="543"/>
      <c r="I21" s="543"/>
      <c r="J21" s="543"/>
      <c r="K21" s="543"/>
      <c r="L21" s="543"/>
      <c r="M21" s="543"/>
      <c r="N21" s="543"/>
      <c r="O21" s="543"/>
      <c r="P21" s="543"/>
      <c r="Q21" s="543"/>
      <c r="R21" s="543"/>
      <c r="S21" s="543"/>
      <c r="T21" s="280"/>
      <c r="U21" s="280"/>
    </row>
    <row r="22" spans="1:21" s="5" customFormat="1" ht="20.25" customHeight="1" x14ac:dyDescent="0.2">
      <c r="A22" s="539"/>
      <c r="B22" s="531" t="s">
        <v>71</v>
      </c>
      <c r="C22" s="540">
        <f>SUM(D22:F22)</f>
        <v>0</v>
      </c>
      <c r="D22" s="541"/>
      <c r="E22" s="541"/>
      <c r="F22" s="541"/>
      <c r="G22" s="544"/>
      <c r="H22" s="544"/>
      <c r="I22" s="544"/>
      <c r="J22" s="544"/>
      <c r="K22" s="544"/>
      <c r="L22" s="544"/>
      <c r="M22" s="544"/>
      <c r="N22" s="544"/>
      <c r="O22" s="544"/>
      <c r="P22" s="544"/>
      <c r="Q22" s="544"/>
      <c r="R22" s="544"/>
      <c r="S22" s="544"/>
      <c r="T22" s="280"/>
      <c r="U22" s="280"/>
    </row>
    <row r="23" spans="1:21" s="5" customFormat="1" ht="20.25" customHeight="1" x14ac:dyDescent="0.2">
      <c r="A23" s="242"/>
      <c r="B23" s="230" t="s">
        <v>54</v>
      </c>
      <c r="C23" s="534">
        <f>SUM(D23:F23)</f>
        <v>0</v>
      </c>
      <c r="D23" s="317"/>
      <c r="E23" s="317"/>
      <c r="F23" s="317"/>
      <c r="G23" s="545"/>
      <c r="H23" s="545"/>
      <c r="I23" s="545"/>
      <c r="J23" s="545"/>
      <c r="K23" s="545"/>
      <c r="L23" s="545"/>
      <c r="M23" s="545"/>
      <c r="N23" s="545"/>
      <c r="O23" s="545"/>
      <c r="P23" s="545"/>
      <c r="Q23" s="545"/>
      <c r="R23" s="545"/>
      <c r="S23" s="545"/>
      <c r="T23" s="280"/>
      <c r="U23" s="280"/>
    </row>
    <row r="24" spans="1:21" s="5" customFormat="1" ht="24.95" customHeight="1" x14ac:dyDescent="0.2">
      <c r="A24" s="242"/>
      <c r="B24" s="230" t="s">
        <v>559</v>
      </c>
      <c r="C24" s="534">
        <f>SUM(D24:F24)</f>
        <v>0</v>
      </c>
      <c r="D24" s="317"/>
      <c r="E24" s="317"/>
      <c r="F24" s="317"/>
      <c r="G24" s="545"/>
      <c r="H24" s="545"/>
      <c r="I24" s="545"/>
      <c r="J24" s="545"/>
      <c r="K24" s="545"/>
      <c r="L24" s="545"/>
      <c r="M24" s="545"/>
      <c r="N24" s="545"/>
      <c r="O24" s="545"/>
      <c r="P24" s="545"/>
      <c r="Q24" s="545"/>
      <c r="R24" s="545"/>
      <c r="S24" s="545"/>
      <c r="T24" s="280"/>
      <c r="U24" s="280"/>
    </row>
    <row r="25" spans="1:21" s="5" customFormat="1" ht="20.25" customHeight="1" x14ac:dyDescent="0.2">
      <c r="A25" s="245"/>
      <c r="B25" s="231" t="s">
        <v>440</v>
      </c>
      <c r="C25" s="337">
        <f>SUM(D25:F25)</f>
        <v>0</v>
      </c>
      <c r="D25" s="331"/>
      <c r="E25" s="331"/>
      <c r="F25" s="331"/>
      <c r="G25" s="546"/>
      <c r="H25" s="546"/>
      <c r="I25" s="546"/>
      <c r="J25" s="546"/>
      <c r="K25" s="546"/>
      <c r="L25" s="546"/>
      <c r="M25" s="546"/>
      <c r="N25" s="546"/>
      <c r="O25" s="546"/>
      <c r="P25" s="546"/>
      <c r="Q25" s="546"/>
      <c r="R25" s="546"/>
      <c r="S25" s="546"/>
      <c r="T25" s="280"/>
      <c r="U25" s="280"/>
    </row>
    <row r="26" spans="1:21" s="8" customFormat="1" ht="23.25" customHeight="1" x14ac:dyDescent="0.2">
      <c r="A26" s="9"/>
      <c r="C26" s="93" t="str">
        <f t="shared" ref="C26:S26" si="7">IF(C6=C16,"Đúng","Sai")</f>
        <v>Đúng</v>
      </c>
      <c r="D26" s="93" t="str">
        <f t="shared" si="7"/>
        <v>Đúng</v>
      </c>
      <c r="E26" s="93" t="str">
        <f t="shared" si="7"/>
        <v>Đúng</v>
      </c>
      <c r="F26" s="93" t="str">
        <f t="shared" si="7"/>
        <v>Đúng</v>
      </c>
      <c r="G26" s="93" t="str">
        <f t="shared" si="7"/>
        <v>Đúng</v>
      </c>
      <c r="H26" s="93" t="str">
        <f t="shared" si="7"/>
        <v>Đúng</v>
      </c>
      <c r="I26" s="93" t="str">
        <f t="shared" si="7"/>
        <v>Đúng</v>
      </c>
      <c r="J26" s="93" t="str">
        <f t="shared" si="7"/>
        <v>Đúng</v>
      </c>
      <c r="K26" s="93" t="str">
        <f t="shared" si="7"/>
        <v>Đúng</v>
      </c>
      <c r="L26" s="93" t="str">
        <f t="shared" si="7"/>
        <v>Đúng</v>
      </c>
      <c r="M26" s="93" t="str">
        <f t="shared" si="7"/>
        <v>Đúng</v>
      </c>
      <c r="N26" s="93" t="str">
        <f t="shared" si="7"/>
        <v>Đúng</v>
      </c>
      <c r="O26" s="93" t="str">
        <f t="shared" si="7"/>
        <v>Đúng</v>
      </c>
      <c r="P26" s="93" t="str">
        <f t="shared" si="7"/>
        <v>Đúng</v>
      </c>
      <c r="Q26" s="93" t="str">
        <f t="shared" si="7"/>
        <v>Đúng</v>
      </c>
      <c r="R26" s="93" t="str">
        <f t="shared" si="7"/>
        <v>Đúng</v>
      </c>
      <c r="S26" s="93" t="str">
        <f t="shared" si="7"/>
        <v>Đúng</v>
      </c>
      <c r="T26" s="278"/>
      <c r="U26" s="278"/>
    </row>
    <row r="27" spans="1:21" s="8" customFormat="1" ht="13.5" customHeight="1" x14ac:dyDescent="0.2">
      <c r="A27" s="9"/>
      <c r="C27" s="278"/>
      <c r="D27" s="278"/>
      <c r="E27" s="278"/>
      <c r="F27" s="279"/>
      <c r="G27" s="93"/>
      <c r="H27" s="279"/>
      <c r="I27" s="279"/>
      <c r="J27" s="279"/>
      <c r="K27" s="278"/>
      <c r="L27" s="278"/>
      <c r="M27" s="278"/>
      <c r="N27" s="278"/>
      <c r="O27" s="278"/>
      <c r="P27" s="278"/>
      <c r="Q27" s="278"/>
      <c r="R27" s="278"/>
      <c r="S27" s="278"/>
      <c r="T27" s="278"/>
      <c r="U27" s="278"/>
    </row>
    <row r="28" spans="1:21" s="8" customFormat="1" ht="11.25" x14ac:dyDescent="0.2">
      <c r="A28" s="9"/>
      <c r="C28" s="93"/>
      <c r="D28" s="278"/>
      <c r="E28" s="278"/>
      <c r="F28" s="279"/>
      <c r="G28" s="93"/>
      <c r="H28" s="279"/>
      <c r="I28" s="279"/>
      <c r="J28" s="279"/>
      <c r="K28" s="278"/>
      <c r="L28" s="278"/>
      <c r="M28" s="278"/>
      <c r="N28" s="278"/>
      <c r="O28" s="278"/>
      <c r="P28" s="278"/>
      <c r="Q28" s="278"/>
      <c r="R28" s="278"/>
      <c r="S28" s="278"/>
      <c r="T28" s="278"/>
      <c r="U28" s="278"/>
    </row>
    <row r="29" spans="1:21" s="8" customFormat="1" ht="18" customHeight="1" x14ac:dyDescent="0.2">
      <c r="A29" s="9"/>
      <c r="C29" s="93"/>
      <c r="D29" s="278"/>
      <c r="E29" s="278"/>
      <c r="F29" s="279"/>
      <c r="G29" s="93"/>
      <c r="H29" s="279"/>
      <c r="I29" s="279"/>
      <c r="J29" s="279"/>
      <c r="K29" s="278"/>
      <c r="L29" s="278"/>
      <c r="M29" s="278"/>
      <c r="N29" s="278"/>
      <c r="O29" s="278"/>
      <c r="P29" s="278"/>
      <c r="Q29" s="278"/>
      <c r="R29" s="278"/>
      <c r="S29" s="278"/>
      <c r="T29" s="278"/>
      <c r="U29" s="278"/>
    </row>
    <row r="30" spans="1:21" x14ac:dyDescent="0.25">
      <c r="F30" s="90"/>
      <c r="G30" s="90"/>
      <c r="H30" s="90"/>
      <c r="I30" s="90"/>
      <c r="J30" s="90"/>
      <c r="T30" s="278"/>
      <c r="U30" s="61"/>
    </row>
  </sheetData>
  <sheetProtection formatCells="0" formatColumns="0" formatRows="0"/>
  <mergeCells count="11">
    <mergeCell ref="A1:Q1"/>
    <mergeCell ref="R1:S1"/>
    <mergeCell ref="A2:B2"/>
    <mergeCell ref="Q2:S2"/>
    <mergeCell ref="AA2:AB2"/>
    <mergeCell ref="K3:S3"/>
    <mergeCell ref="A3:A4"/>
    <mergeCell ref="B3:B4"/>
    <mergeCell ref="C3:C4"/>
    <mergeCell ref="D3:F3"/>
    <mergeCell ref="G3:J3"/>
  </mergeCells>
  <conditionalFormatting sqref="T1:T1048576 U6:U25 A26:XFD29">
    <cfRule type="cellIs" dxfId="48" priority="4" operator="equal">
      <formula>"Đúng"</formula>
    </cfRule>
  </conditionalFormatting>
  <pageMargins left="0.51181102362204722" right="0.23622047244094491" top="0.23622047244094491" bottom="0.23622047244094491" header="0" footer="0"/>
  <pageSetup paperSize="9"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AO47"/>
  <sheetViews>
    <sheetView topLeftCell="A7" zoomScaleNormal="100" workbookViewId="0">
      <selection activeCell="R26" sqref="R26"/>
    </sheetView>
  </sheetViews>
  <sheetFormatPr defaultColWidth="5.42578125" defaultRowHeight="15.75" x14ac:dyDescent="0.25"/>
  <cols>
    <col min="1" max="1" width="4.140625" style="20" customWidth="1"/>
    <col min="2" max="2" width="33.42578125" style="2" customWidth="1"/>
    <col min="3" max="3" width="9.42578125" style="19" customWidth="1"/>
    <col min="4" max="4" width="7.85546875" style="2" customWidth="1"/>
    <col min="5" max="5" width="6.140625" style="2" customWidth="1"/>
    <col min="6" max="6" width="5.7109375" style="2" customWidth="1"/>
    <col min="7" max="7" width="5.42578125" style="2" customWidth="1"/>
    <col min="8" max="10" width="5.28515625" style="2" customWidth="1"/>
    <col min="11" max="11" width="5" style="2" customWidth="1"/>
    <col min="12" max="13" width="5.28515625" style="2" customWidth="1"/>
    <col min="14" max="15" width="5.140625" style="2" customWidth="1"/>
    <col min="16" max="17" width="5.28515625" style="2" customWidth="1"/>
    <col min="18" max="18" width="5.140625" style="2" customWidth="1"/>
    <col min="19" max="19" width="5.28515625" style="2" customWidth="1"/>
    <col min="20" max="20" width="6.42578125" style="2" customWidth="1"/>
    <col min="21" max="21" width="5.85546875" style="2" customWidth="1"/>
    <col min="22" max="22" width="5.140625" style="2" customWidth="1"/>
    <col min="23" max="23" width="5" style="2" customWidth="1"/>
    <col min="24" max="24" width="5.28515625" style="2" customWidth="1"/>
    <col min="25" max="25" width="5.140625" style="2" customWidth="1"/>
    <col min="26" max="26" width="5" style="2" customWidth="1"/>
    <col min="27" max="27" width="5.42578125" style="2" customWidth="1"/>
    <col min="28" max="29" width="4.7109375" style="2" customWidth="1"/>
    <col min="30" max="30" width="5.42578125" style="2" customWidth="1"/>
    <col min="31" max="31" width="7.42578125" style="2" customWidth="1"/>
    <col min="32" max="33" width="6.28515625" style="2" customWidth="1"/>
    <col min="34" max="16384" width="5.42578125" style="2"/>
  </cols>
  <sheetData>
    <row r="1" spans="1:41" s="1" customFormat="1" ht="24.75" customHeight="1" x14ac:dyDescent="0.2">
      <c r="A1" s="1015" t="s">
        <v>58</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A1" s="1015"/>
      <c r="AB1" s="1080" t="s">
        <v>260</v>
      </c>
      <c r="AC1" s="1080"/>
      <c r="AD1" s="1080"/>
      <c r="AM1" s="1082"/>
      <c r="AN1" s="1082"/>
      <c r="AO1" s="1082"/>
    </row>
    <row r="2" spans="1:41" ht="19.5" customHeight="1" x14ac:dyDescent="0.25">
      <c r="A2" s="1040"/>
      <c r="B2" s="1040"/>
      <c r="Z2" s="1092" t="s">
        <v>379</v>
      </c>
      <c r="AA2" s="1092"/>
      <c r="AB2" s="1092"/>
      <c r="AC2" s="1092"/>
      <c r="AD2" s="1092"/>
      <c r="AE2" s="233"/>
    </row>
    <row r="3" spans="1:41" s="21" customFormat="1" ht="21.75" customHeight="1" x14ac:dyDescent="0.2">
      <c r="A3" s="1042" t="s">
        <v>235</v>
      </c>
      <c r="B3" s="1042" t="s">
        <v>59</v>
      </c>
      <c r="C3" s="1095" t="s">
        <v>60</v>
      </c>
      <c r="D3" s="1098" t="s">
        <v>61</v>
      </c>
      <c r="E3" s="1099"/>
      <c r="F3" s="1099"/>
      <c r="G3" s="1100"/>
      <c r="H3" s="1013" t="s">
        <v>62</v>
      </c>
      <c r="I3" s="1013" t="s">
        <v>369</v>
      </c>
      <c r="J3" s="1013" t="s">
        <v>434</v>
      </c>
      <c r="K3" s="1098" t="s">
        <v>63</v>
      </c>
      <c r="L3" s="1099"/>
      <c r="M3" s="1099"/>
      <c r="N3" s="1099"/>
      <c r="O3" s="1099"/>
      <c r="P3" s="1100"/>
      <c r="Q3" s="1101" t="s">
        <v>64</v>
      </c>
      <c r="R3" s="1101"/>
      <c r="S3" s="1101"/>
      <c r="T3" s="1101"/>
      <c r="U3" s="1101"/>
      <c r="V3" s="1101"/>
      <c r="W3" s="1101"/>
      <c r="X3" s="1101"/>
      <c r="Y3" s="1101"/>
      <c r="Z3" s="1098" t="s">
        <v>65</v>
      </c>
      <c r="AA3" s="1099"/>
      <c r="AB3" s="1100"/>
      <c r="AC3" s="1044" t="s">
        <v>66</v>
      </c>
      <c r="AD3" s="1044" t="s">
        <v>968</v>
      </c>
    </row>
    <row r="4" spans="1:41" s="21" customFormat="1" ht="18" customHeight="1" x14ac:dyDescent="0.2">
      <c r="A4" s="1043"/>
      <c r="B4" s="1043"/>
      <c r="C4" s="1096"/>
      <c r="D4" s="1013" t="s">
        <v>67</v>
      </c>
      <c r="E4" s="1013" t="s">
        <v>68</v>
      </c>
      <c r="F4" s="1013" t="s">
        <v>69</v>
      </c>
      <c r="G4" s="1013" t="s">
        <v>70</v>
      </c>
      <c r="H4" s="1093"/>
      <c r="I4" s="1093"/>
      <c r="J4" s="1093"/>
      <c r="K4" s="1013" t="s">
        <v>71</v>
      </c>
      <c r="L4" s="1013" t="s">
        <v>72</v>
      </c>
      <c r="M4" s="1013" t="s">
        <v>559</v>
      </c>
      <c r="N4" s="1013" t="s">
        <v>337</v>
      </c>
      <c r="O4" s="1013" t="s">
        <v>836</v>
      </c>
      <c r="P4" s="1013" t="s">
        <v>837</v>
      </c>
      <c r="Q4" s="1013" t="s">
        <v>73</v>
      </c>
      <c r="R4" s="1013" t="s">
        <v>16</v>
      </c>
      <c r="S4" s="1013" t="s">
        <v>375</v>
      </c>
      <c r="T4" s="1013" t="s">
        <v>55</v>
      </c>
      <c r="U4" s="1013" t="s">
        <v>295</v>
      </c>
      <c r="V4" s="1013" t="s">
        <v>359</v>
      </c>
      <c r="W4" s="1013" t="s">
        <v>367</v>
      </c>
      <c r="X4" s="1013" t="s">
        <v>575</v>
      </c>
      <c r="Y4" s="1013" t="s">
        <v>12</v>
      </c>
      <c r="Z4" s="1090" t="s">
        <v>75</v>
      </c>
      <c r="AA4" s="1091" t="s">
        <v>15</v>
      </c>
      <c r="AB4" s="1091"/>
      <c r="AC4" s="1045"/>
      <c r="AD4" s="1045"/>
    </row>
    <row r="5" spans="1:41" s="22" customFormat="1" ht="114" customHeight="1" x14ac:dyDescent="0.2">
      <c r="A5" s="1094"/>
      <c r="B5" s="1094"/>
      <c r="C5" s="1097"/>
      <c r="D5" s="1014"/>
      <c r="E5" s="1014"/>
      <c r="F5" s="1014"/>
      <c r="G5" s="1014"/>
      <c r="H5" s="1014"/>
      <c r="I5" s="1014"/>
      <c r="J5" s="1014"/>
      <c r="K5" s="1014"/>
      <c r="L5" s="1014"/>
      <c r="M5" s="1014"/>
      <c r="N5" s="1014"/>
      <c r="O5" s="1014"/>
      <c r="P5" s="1014"/>
      <c r="Q5" s="1014"/>
      <c r="R5" s="1014"/>
      <c r="S5" s="1014"/>
      <c r="T5" s="1014"/>
      <c r="U5" s="1014"/>
      <c r="V5" s="1014"/>
      <c r="W5" s="1014"/>
      <c r="X5" s="1014"/>
      <c r="Y5" s="1014"/>
      <c r="Z5" s="1090"/>
      <c r="AA5" s="203" t="s">
        <v>76</v>
      </c>
      <c r="AB5" s="203" t="s">
        <v>77</v>
      </c>
      <c r="AC5" s="1054"/>
      <c r="AD5" s="1054"/>
    </row>
    <row r="6" spans="1:41" s="23" customFormat="1" ht="15" customHeight="1" x14ac:dyDescent="0.2">
      <c r="A6" s="204">
        <v>1</v>
      </c>
      <c r="B6" s="204">
        <v>2</v>
      </c>
      <c r="C6" s="204">
        <v>3</v>
      </c>
      <c r="D6" s="204">
        <v>4</v>
      </c>
      <c r="E6" s="204">
        <v>5</v>
      </c>
      <c r="F6" s="204">
        <v>6</v>
      </c>
      <c r="G6" s="204">
        <v>7</v>
      </c>
      <c r="H6" s="204">
        <v>8</v>
      </c>
      <c r="I6" s="204">
        <v>9</v>
      </c>
      <c r="J6" s="204">
        <v>10</v>
      </c>
      <c r="K6" s="204">
        <v>11</v>
      </c>
      <c r="L6" s="204">
        <v>12</v>
      </c>
      <c r="M6" s="204">
        <v>13</v>
      </c>
      <c r="N6" s="204">
        <v>14</v>
      </c>
      <c r="O6" s="204">
        <v>15</v>
      </c>
      <c r="P6" s="204">
        <v>16</v>
      </c>
      <c r="Q6" s="204">
        <v>17</v>
      </c>
      <c r="R6" s="204">
        <v>18</v>
      </c>
      <c r="S6" s="204">
        <v>19</v>
      </c>
      <c r="T6" s="204">
        <v>20</v>
      </c>
      <c r="U6" s="204">
        <v>21</v>
      </c>
      <c r="V6" s="204">
        <v>22</v>
      </c>
      <c r="W6" s="204">
        <v>23</v>
      </c>
      <c r="X6" s="204">
        <v>24</v>
      </c>
      <c r="Y6" s="204">
        <v>25</v>
      </c>
      <c r="Z6" s="204">
        <v>26</v>
      </c>
      <c r="AA6" s="204">
        <v>27</v>
      </c>
      <c r="AB6" s="204">
        <v>28</v>
      </c>
      <c r="AC6" s="204">
        <v>29</v>
      </c>
      <c r="AD6" s="204">
        <v>30</v>
      </c>
    </row>
    <row r="7" spans="1:41" s="24" customFormat="1" ht="15" customHeight="1" x14ac:dyDescent="0.2">
      <c r="A7" s="167" t="s">
        <v>19</v>
      </c>
      <c r="B7" s="187" t="s">
        <v>341</v>
      </c>
      <c r="C7" s="357">
        <f>SUM(C8:C11)</f>
        <v>0</v>
      </c>
      <c r="D7" s="357">
        <f>SUM(D8:D11)</f>
        <v>0</v>
      </c>
      <c r="E7" s="357">
        <f t="shared" ref="E7:AD7" si="0">SUM(E8:E11)</f>
        <v>0</v>
      </c>
      <c r="F7" s="357">
        <f t="shared" si="0"/>
        <v>0</v>
      </c>
      <c r="G7" s="357">
        <f t="shared" si="0"/>
        <v>0</v>
      </c>
      <c r="H7" s="357">
        <f t="shared" si="0"/>
        <v>0</v>
      </c>
      <c r="I7" s="357">
        <f t="shared" si="0"/>
        <v>0</v>
      </c>
      <c r="J7" s="357">
        <f t="shared" si="0"/>
        <v>0</v>
      </c>
      <c r="K7" s="357">
        <f t="shared" si="0"/>
        <v>0</v>
      </c>
      <c r="L7" s="357">
        <f t="shared" si="0"/>
        <v>0</v>
      </c>
      <c r="M7" s="357">
        <f t="shared" si="0"/>
        <v>0</v>
      </c>
      <c r="N7" s="357">
        <f t="shared" si="0"/>
        <v>0</v>
      </c>
      <c r="O7" s="357">
        <f t="shared" si="0"/>
        <v>0</v>
      </c>
      <c r="P7" s="357">
        <f t="shared" si="0"/>
        <v>0</v>
      </c>
      <c r="Q7" s="357">
        <f t="shared" si="0"/>
        <v>0</v>
      </c>
      <c r="R7" s="357">
        <f t="shared" si="0"/>
        <v>0</v>
      </c>
      <c r="S7" s="357">
        <f t="shared" si="0"/>
        <v>0</v>
      </c>
      <c r="T7" s="357">
        <f t="shared" si="0"/>
        <v>0</v>
      </c>
      <c r="U7" s="357">
        <f t="shared" si="0"/>
        <v>0</v>
      </c>
      <c r="V7" s="357">
        <f t="shared" si="0"/>
        <v>0</v>
      </c>
      <c r="W7" s="357">
        <f t="shared" si="0"/>
        <v>0</v>
      </c>
      <c r="X7" s="357">
        <f t="shared" si="0"/>
        <v>0</v>
      </c>
      <c r="Y7" s="357">
        <f t="shared" si="0"/>
        <v>0</v>
      </c>
      <c r="Z7" s="357">
        <f t="shared" si="0"/>
        <v>0</v>
      </c>
      <c r="AA7" s="357">
        <f t="shared" si="0"/>
        <v>0</v>
      </c>
      <c r="AB7" s="357">
        <f t="shared" si="0"/>
        <v>0</v>
      </c>
      <c r="AC7" s="357">
        <f t="shared" si="0"/>
        <v>0</v>
      </c>
      <c r="AD7" s="357">
        <f t="shared" si="0"/>
        <v>0</v>
      </c>
      <c r="AE7" s="279" t="str">
        <f>IF(C7=(SUM(K7:P7)),"Đúng","Sai")</f>
        <v>Đúng</v>
      </c>
      <c r="AF7" s="279" t="str">
        <f>IF(AND(Q7&lt;=C7,R7&lt;=C7,S7&lt;=C7,T7&lt;=C7,U7&lt;=C7,V7&lt;=C7,W7&lt;=C7,Y7&lt;=C7,X7&lt;=C7),"Đúng","Sai")</f>
        <v>Đúng</v>
      </c>
      <c r="AG7" s="279" t="str">
        <f>IF(Z7=AA7+AB7,"Đúng","Sai")</f>
        <v>Đúng</v>
      </c>
    </row>
    <row r="8" spans="1:41" s="5" customFormat="1" ht="15" customHeight="1" x14ac:dyDescent="0.2">
      <c r="A8" s="169"/>
      <c r="B8" s="205" t="s">
        <v>20</v>
      </c>
      <c r="C8" s="358">
        <f>SUM(D8:G8)</f>
        <v>0</v>
      </c>
      <c r="D8" s="908"/>
      <c r="E8" s="908"/>
      <c r="F8" s="908"/>
      <c r="G8" s="908"/>
      <c r="H8" s="908"/>
      <c r="I8" s="908"/>
      <c r="J8" s="908"/>
      <c r="K8" s="908"/>
      <c r="L8" s="909"/>
      <c r="M8" s="909"/>
      <c r="N8" s="909"/>
      <c r="O8" s="910"/>
      <c r="P8" s="910"/>
      <c r="Q8" s="908"/>
      <c r="R8" s="908"/>
      <c r="S8" s="908"/>
      <c r="T8" s="908"/>
      <c r="U8" s="908"/>
      <c r="V8" s="908"/>
      <c r="W8" s="908"/>
      <c r="X8" s="908"/>
      <c r="Y8" s="908"/>
      <c r="Z8" s="908"/>
      <c r="AA8" s="908"/>
      <c r="AB8" s="908"/>
      <c r="AC8" s="908"/>
      <c r="AD8" s="908"/>
      <c r="AE8" s="279" t="str">
        <f t="shared" ref="AE8:AE31" si="1">IF(C8=(SUM(K8:P8)),"Đúng","Sai")</f>
        <v>Đúng</v>
      </c>
      <c r="AF8" s="279" t="str">
        <f t="shared" ref="AF8:AF31" si="2">IF(AND(Q8&lt;=C8,R8&lt;=C8,S8&lt;=C8,T8&lt;=C8,U8&lt;=C8,V8&lt;=C8,W8&lt;=C8,Y8&lt;=C8,X8&lt;=C8),"Đúng","Sai")</f>
        <v>Đúng</v>
      </c>
      <c r="AG8" s="279" t="str">
        <f t="shared" ref="AG8:AG31" si="3">IF(Z8=AA8+AB8,"Đúng","Sai")</f>
        <v>Đúng</v>
      </c>
    </row>
    <row r="9" spans="1:41" s="5" customFormat="1" ht="15" customHeight="1" x14ac:dyDescent="0.2">
      <c r="A9" s="189"/>
      <c r="B9" s="154" t="s">
        <v>21</v>
      </c>
      <c r="C9" s="358">
        <f>SUM(D9:G9)</f>
        <v>0</v>
      </c>
      <c r="D9" s="911"/>
      <c r="E9" s="911"/>
      <c r="F9" s="911"/>
      <c r="G9" s="911"/>
      <c r="H9" s="911"/>
      <c r="I9" s="911"/>
      <c r="J9" s="911"/>
      <c r="K9" s="911"/>
      <c r="L9" s="911"/>
      <c r="M9" s="912"/>
      <c r="N9" s="912"/>
      <c r="O9" s="911"/>
      <c r="P9" s="911"/>
      <c r="Q9" s="911"/>
      <c r="R9" s="911"/>
      <c r="S9" s="911"/>
      <c r="T9" s="911"/>
      <c r="U9" s="911"/>
      <c r="V9" s="911"/>
      <c r="W9" s="911"/>
      <c r="X9" s="911"/>
      <c r="Y9" s="911"/>
      <c r="Z9" s="911"/>
      <c r="AA9" s="911"/>
      <c r="AB9" s="911"/>
      <c r="AC9" s="911"/>
      <c r="AD9" s="911"/>
      <c r="AE9" s="279" t="str">
        <f t="shared" si="1"/>
        <v>Đúng</v>
      </c>
      <c r="AF9" s="279" t="str">
        <f t="shared" si="2"/>
        <v>Đúng</v>
      </c>
      <c r="AG9" s="279" t="str">
        <f t="shared" si="3"/>
        <v>Đúng</v>
      </c>
    </row>
    <row r="10" spans="1:41" s="5" customFormat="1" ht="15" customHeight="1" x14ac:dyDescent="0.2">
      <c r="A10" s="146"/>
      <c r="B10" s="144" t="s">
        <v>557</v>
      </c>
      <c r="C10" s="358">
        <f>SUM(D10:G10)</f>
        <v>0</v>
      </c>
      <c r="D10" s="911"/>
      <c r="E10" s="911"/>
      <c r="F10" s="911"/>
      <c r="G10" s="911"/>
      <c r="H10" s="911"/>
      <c r="I10" s="911"/>
      <c r="J10" s="911"/>
      <c r="K10" s="911"/>
      <c r="L10" s="911"/>
      <c r="M10" s="911"/>
      <c r="N10" s="912"/>
      <c r="O10" s="911"/>
      <c r="P10" s="911"/>
      <c r="Q10" s="911"/>
      <c r="R10" s="911"/>
      <c r="S10" s="911"/>
      <c r="T10" s="911"/>
      <c r="U10" s="911"/>
      <c r="V10" s="911"/>
      <c r="W10" s="911"/>
      <c r="X10" s="911"/>
      <c r="Y10" s="911"/>
      <c r="Z10" s="911"/>
      <c r="AA10" s="911"/>
      <c r="AB10" s="911"/>
      <c r="AC10" s="911"/>
      <c r="AD10" s="911"/>
      <c r="AE10" s="279" t="str">
        <f t="shared" si="1"/>
        <v>Đúng</v>
      </c>
      <c r="AF10" s="279" t="str">
        <f t="shared" si="2"/>
        <v>Đúng</v>
      </c>
      <c r="AG10" s="279" t="str">
        <f t="shared" si="3"/>
        <v>Đúng</v>
      </c>
    </row>
    <row r="11" spans="1:41" s="5" customFormat="1" ht="15" customHeight="1" x14ac:dyDescent="0.2">
      <c r="A11" s="185"/>
      <c r="B11" s="186" t="s">
        <v>22</v>
      </c>
      <c r="C11" s="358">
        <f>SUM(D11:G11)</f>
        <v>0</v>
      </c>
      <c r="D11" s="913"/>
      <c r="E11" s="913"/>
      <c r="F11" s="913"/>
      <c r="G11" s="913"/>
      <c r="H11" s="913"/>
      <c r="I11" s="913"/>
      <c r="J11" s="913"/>
      <c r="K11" s="913"/>
      <c r="L11" s="913"/>
      <c r="M11" s="913"/>
      <c r="N11" s="913"/>
      <c r="O11" s="913"/>
      <c r="P11" s="913"/>
      <c r="Q11" s="914"/>
      <c r="R11" s="915"/>
      <c r="S11" s="913"/>
      <c r="T11" s="913"/>
      <c r="U11" s="913"/>
      <c r="V11" s="913"/>
      <c r="W11" s="913"/>
      <c r="X11" s="915"/>
      <c r="Y11" s="915"/>
      <c r="Z11" s="911"/>
      <c r="AA11" s="913"/>
      <c r="AB11" s="913"/>
      <c r="AC11" s="913"/>
      <c r="AD11" s="913"/>
      <c r="AE11" s="279" t="str">
        <f t="shared" si="1"/>
        <v>Đúng</v>
      </c>
      <c r="AF11" s="279" t="str">
        <f t="shared" si="2"/>
        <v>Đúng</v>
      </c>
      <c r="AG11" s="279" t="str">
        <f t="shared" si="3"/>
        <v>Đúng</v>
      </c>
    </row>
    <row r="12" spans="1:41" s="5" customFormat="1" ht="15" customHeight="1" x14ac:dyDescent="0.2">
      <c r="A12" s="167" t="s">
        <v>23</v>
      </c>
      <c r="B12" s="187" t="s">
        <v>24</v>
      </c>
      <c r="C12" s="357">
        <f>SUM(C13:C18)</f>
        <v>0</v>
      </c>
      <c r="D12" s="357">
        <f t="shared" ref="D12:AD12" si="4">SUM(D13:D18)</f>
        <v>0</v>
      </c>
      <c r="E12" s="357">
        <f t="shared" si="4"/>
        <v>0</v>
      </c>
      <c r="F12" s="357">
        <f t="shared" si="4"/>
        <v>0</v>
      </c>
      <c r="G12" s="357">
        <f t="shared" si="4"/>
        <v>0</v>
      </c>
      <c r="H12" s="357">
        <f t="shared" si="4"/>
        <v>0</v>
      </c>
      <c r="I12" s="357">
        <f t="shared" ref="I12" si="5">SUM(I13:I18)</f>
        <v>0</v>
      </c>
      <c r="J12" s="357">
        <f t="shared" ref="J12" si="6">SUM(J13:J18)</f>
        <v>0</v>
      </c>
      <c r="K12" s="357">
        <f t="shared" si="4"/>
        <v>0</v>
      </c>
      <c r="L12" s="357">
        <f t="shared" si="4"/>
        <v>0</v>
      </c>
      <c r="M12" s="357">
        <f t="shared" si="4"/>
        <v>0</v>
      </c>
      <c r="N12" s="357">
        <f t="shared" si="4"/>
        <v>0</v>
      </c>
      <c r="O12" s="357">
        <f t="shared" si="4"/>
        <v>0</v>
      </c>
      <c r="P12" s="357">
        <f t="shared" si="4"/>
        <v>0</v>
      </c>
      <c r="Q12" s="357">
        <f t="shared" si="4"/>
        <v>0</v>
      </c>
      <c r="R12" s="357">
        <f t="shared" si="4"/>
        <v>0</v>
      </c>
      <c r="S12" s="357">
        <f t="shared" si="4"/>
        <v>0</v>
      </c>
      <c r="T12" s="357">
        <f t="shared" si="4"/>
        <v>0</v>
      </c>
      <c r="U12" s="357">
        <f t="shared" si="4"/>
        <v>0</v>
      </c>
      <c r="V12" s="357">
        <f t="shared" si="4"/>
        <v>0</v>
      </c>
      <c r="W12" s="357">
        <f t="shared" si="4"/>
        <v>0</v>
      </c>
      <c r="X12" s="357">
        <f t="shared" si="4"/>
        <v>0</v>
      </c>
      <c r="Y12" s="357">
        <f t="shared" si="4"/>
        <v>0</v>
      </c>
      <c r="Z12" s="357">
        <f t="shared" si="4"/>
        <v>0</v>
      </c>
      <c r="AA12" s="357">
        <f t="shared" si="4"/>
        <v>0</v>
      </c>
      <c r="AB12" s="357">
        <f t="shared" si="4"/>
        <v>0</v>
      </c>
      <c r="AC12" s="357">
        <f t="shared" si="4"/>
        <v>0</v>
      </c>
      <c r="AD12" s="357">
        <f t="shared" si="4"/>
        <v>0</v>
      </c>
      <c r="AE12" s="279" t="str">
        <f t="shared" si="1"/>
        <v>Đúng</v>
      </c>
      <c r="AF12" s="279" t="str">
        <f t="shared" si="2"/>
        <v>Đúng</v>
      </c>
      <c r="AG12" s="279" t="str">
        <f t="shared" si="3"/>
        <v>Đúng</v>
      </c>
    </row>
    <row r="13" spans="1:41" s="5" customFormat="1" ht="15" customHeight="1" x14ac:dyDescent="0.2">
      <c r="A13" s="169"/>
      <c r="B13" s="188" t="s">
        <v>78</v>
      </c>
      <c r="C13" s="358">
        <f t="shared" ref="C13:C18" si="7">SUM(D13:G13)</f>
        <v>0</v>
      </c>
      <c r="D13" s="910"/>
      <c r="E13" s="910"/>
      <c r="F13" s="910"/>
      <c r="G13" s="910"/>
      <c r="H13" s="910"/>
      <c r="I13" s="910"/>
      <c r="J13" s="910"/>
      <c r="K13" s="910"/>
      <c r="L13" s="909"/>
      <c r="M13" s="909"/>
      <c r="N13" s="909"/>
      <c r="O13" s="910"/>
      <c r="P13" s="910"/>
      <c r="Q13" s="910"/>
      <c r="R13" s="910"/>
      <c r="S13" s="910"/>
      <c r="T13" s="910"/>
      <c r="U13" s="910"/>
      <c r="V13" s="910"/>
      <c r="W13" s="910"/>
      <c r="X13" s="910"/>
      <c r="Y13" s="910"/>
      <c r="Z13" s="911"/>
      <c r="AA13" s="910"/>
      <c r="AB13" s="910"/>
      <c r="AC13" s="910"/>
      <c r="AD13" s="910"/>
      <c r="AE13" s="279" t="str">
        <f t="shared" si="1"/>
        <v>Đúng</v>
      </c>
      <c r="AF13" s="279" t="str">
        <f t="shared" si="2"/>
        <v>Đúng</v>
      </c>
      <c r="AG13" s="279" t="str">
        <f t="shared" si="3"/>
        <v>Đúng</v>
      </c>
    </row>
    <row r="14" spans="1:41" s="5" customFormat="1" ht="16.5" customHeight="1" x14ac:dyDescent="0.2">
      <c r="A14" s="146"/>
      <c r="B14" s="144" t="s">
        <v>26</v>
      </c>
      <c r="C14" s="358">
        <f t="shared" si="7"/>
        <v>0</v>
      </c>
      <c r="D14" s="911"/>
      <c r="E14" s="911"/>
      <c r="F14" s="911"/>
      <c r="G14" s="911"/>
      <c r="H14" s="911"/>
      <c r="I14" s="911"/>
      <c r="J14" s="911"/>
      <c r="K14" s="911"/>
      <c r="L14" s="911"/>
      <c r="M14" s="912"/>
      <c r="N14" s="912"/>
      <c r="O14" s="911"/>
      <c r="P14" s="911"/>
      <c r="Q14" s="911"/>
      <c r="R14" s="911"/>
      <c r="S14" s="911"/>
      <c r="T14" s="911"/>
      <c r="U14" s="911"/>
      <c r="V14" s="911"/>
      <c r="W14" s="911"/>
      <c r="X14" s="911"/>
      <c r="Y14" s="911"/>
      <c r="Z14" s="911"/>
      <c r="AA14" s="911"/>
      <c r="AB14" s="911"/>
      <c r="AC14" s="911"/>
      <c r="AD14" s="911"/>
      <c r="AE14" s="279" t="str">
        <f t="shared" si="1"/>
        <v>Đúng</v>
      </c>
      <c r="AF14" s="279" t="str">
        <f t="shared" si="2"/>
        <v>Đúng</v>
      </c>
      <c r="AG14" s="279" t="str">
        <f t="shared" si="3"/>
        <v>Đúng</v>
      </c>
    </row>
    <row r="15" spans="1:41" s="5" customFormat="1" ht="24.75" customHeight="1" x14ac:dyDescent="0.2">
      <c r="A15" s="146"/>
      <c r="B15" s="144" t="s">
        <v>558</v>
      </c>
      <c r="C15" s="358">
        <f t="shared" si="7"/>
        <v>0</v>
      </c>
      <c r="D15" s="911"/>
      <c r="E15" s="911"/>
      <c r="F15" s="911"/>
      <c r="G15" s="911"/>
      <c r="H15" s="911"/>
      <c r="I15" s="911"/>
      <c r="J15" s="911"/>
      <c r="K15" s="911"/>
      <c r="L15" s="911"/>
      <c r="M15" s="911"/>
      <c r="N15" s="912"/>
      <c r="O15" s="911"/>
      <c r="P15" s="911"/>
      <c r="Q15" s="911"/>
      <c r="R15" s="911"/>
      <c r="S15" s="911"/>
      <c r="T15" s="911"/>
      <c r="U15" s="911"/>
      <c r="V15" s="911"/>
      <c r="W15" s="911"/>
      <c r="X15" s="911"/>
      <c r="Y15" s="911"/>
      <c r="Z15" s="911"/>
      <c r="AA15" s="911"/>
      <c r="AB15" s="911"/>
      <c r="AC15" s="911"/>
      <c r="AD15" s="911"/>
      <c r="AE15" s="279" t="str">
        <f t="shared" si="1"/>
        <v>Đúng</v>
      </c>
      <c r="AF15" s="279" t="str">
        <f t="shared" si="2"/>
        <v>Đúng</v>
      </c>
      <c r="AG15" s="279" t="str">
        <f t="shared" si="3"/>
        <v>Đúng</v>
      </c>
    </row>
    <row r="16" spans="1:41" s="5" customFormat="1" ht="15" customHeight="1" x14ac:dyDescent="0.2">
      <c r="A16" s="146"/>
      <c r="B16" s="144" t="s">
        <v>561</v>
      </c>
      <c r="C16" s="360">
        <f t="shared" si="7"/>
        <v>0</v>
      </c>
      <c r="D16" s="911"/>
      <c r="E16" s="911"/>
      <c r="F16" s="911"/>
      <c r="G16" s="911"/>
      <c r="H16" s="911"/>
      <c r="I16" s="911"/>
      <c r="J16" s="911"/>
      <c r="K16" s="911"/>
      <c r="L16" s="911"/>
      <c r="M16" s="911"/>
      <c r="N16" s="916"/>
      <c r="O16" s="916"/>
      <c r="P16" s="911"/>
      <c r="Q16" s="911"/>
      <c r="R16" s="911"/>
      <c r="S16" s="911"/>
      <c r="T16" s="911"/>
      <c r="U16" s="911"/>
      <c r="V16" s="911"/>
      <c r="W16" s="911"/>
      <c r="X16" s="911"/>
      <c r="Y16" s="911"/>
      <c r="Z16" s="911"/>
      <c r="AA16" s="911"/>
      <c r="AB16" s="911"/>
      <c r="AC16" s="911"/>
      <c r="AD16" s="911"/>
      <c r="AE16" s="279" t="str">
        <f t="shared" si="1"/>
        <v>Đúng</v>
      </c>
      <c r="AF16" s="279" t="str">
        <f t="shared" si="2"/>
        <v>Đúng</v>
      </c>
      <c r="AG16" s="279" t="str">
        <f t="shared" si="3"/>
        <v>Đúng</v>
      </c>
    </row>
    <row r="17" spans="1:33" s="5" customFormat="1" ht="15" customHeight="1" x14ac:dyDescent="0.2">
      <c r="A17" s="146"/>
      <c r="B17" s="144" t="s">
        <v>353</v>
      </c>
      <c r="C17" s="360">
        <f t="shared" si="7"/>
        <v>0</v>
      </c>
      <c r="D17" s="911"/>
      <c r="E17" s="911"/>
      <c r="F17" s="911"/>
      <c r="G17" s="911"/>
      <c r="H17" s="911"/>
      <c r="I17" s="911"/>
      <c r="J17" s="911"/>
      <c r="K17" s="911"/>
      <c r="L17" s="911"/>
      <c r="M17" s="911"/>
      <c r="N17" s="911"/>
      <c r="O17" s="911"/>
      <c r="P17" s="911"/>
      <c r="Q17" s="911"/>
      <c r="R17" s="911"/>
      <c r="S17" s="911"/>
      <c r="T17" s="911"/>
      <c r="U17" s="911"/>
      <c r="V17" s="911"/>
      <c r="W17" s="911"/>
      <c r="X17" s="911"/>
      <c r="Y17" s="911"/>
      <c r="Z17" s="911"/>
      <c r="AA17" s="911"/>
      <c r="AB17" s="911"/>
      <c r="AC17" s="911"/>
      <c r="AD17" s="911"/>
      <c r="AE17" s="279" t="str">
        <f t="shared" si="1"/>
        <v>Đúng</v>
      </c>
      <c r="AF17" s="279" t="str">
        <f t="shared" si="2"/>
        <v>Đúng</v>
      </c>
      <c r="AG17" s="279" t="str">
        <f t="shared" si="3"/>
        <v>Đúng</v>
      </c>
    </row>
    <row r="18" spans="1:33" s="5" customFormat="1" ht="15" customHeight="1" x14ac:dyDescent="0.2">
      <c r="A18" s="175"/>
      <c r="B18" s="178" t="s">
        <v>27</v>
      </c>
      <c r="C18" s="361">
        <f t="shared" si="7"/>
        <v>0</v>
      </c>
      <c r="D18" s="917"/>
      <c r="E18" s="917"/>
      <c r="F18" s="917"/>
      <c r="G18" s="917"/>
      <c r="H18" s="917"/>
      <c r="I18" s="917"/>
      <c r="J18" s="917"/>
      <c r="K18" s="917"/>
      <c r="L18" s="917"/>
      <c r="M18" s="917"/>
      <c r="N18" s="917"/>
      <c r="O18" s="917"/>
      <c r="P18" s="917"/>
      <c r="Q18" s="917"/>
      <c r="R18" s="917"/>
      <c r="S18" s="917"/>
      <c r="T18" s="917"/>
      <c r="U18" s="917"/>
      <c r="V18" s="917"/>
      <c r="W18" s="917"/>
      <c r="X18" s="917"/>
      <c r="Y18" s="917"/>
      <c r="Z18" s="918"/>
      <c r="AA18" s="917"/>
      <c r="AB18" s="917"/>
      <c r="AC18" s="917"/>
      <c r="AD18" s="917"/>
      <c r="AE18" s="279" t="str">
        <f t="shared" si="1"/>
        <v>Đúng</v>
      </c>
      <c r="AF18" s="279" t="str">
        <f t="shared" si="2"/>
        <v>Đúng</v>
      </c>
      <c r="AG18" s="279" t="str">
        <f t="shared" si="3"/>
        <v>Đúng</v>
      </c>
    </row>
    <row r="19" spans="1:33" s="5" customFormat="1" ht="15" customHeight="1" x14ac:dyDescent="0.2">
      <c r="A19" s="148" t="s">
        <v>28</v>
      </c>
      <c r="B19" s="190" t="s">
        <v>29</v>
      </c>
      <c r="C19" s="357">
        <f>SUM(C20:C26)</f>
        <v>0</v>
      </c>
      <c r="D19" s="362">
        <f t="shared" ref="D19:AD19" si="8">SUM(D20:D26)</f>
        <v>0</v>
      </c>
      <c r="E19" s="362">
        <f t="shared" si="8"/>
        <v>0</v>
      </c>
      <c r="F19" s="362">
        <f t="shared" si="8"/>
        <v>0</v>
      </c>
      <c r="G19" s="362">
        <f t="shared" si="8"/>
        <v>0</v>
      </c>
      <c r="H19" s="362">
        <f t="shared" si="8"/>
        <v>0</v>
      </c>
      <c r="I19" s="362">
        <f t="shared" ref="I19" si="9">SUM(I20:I26)</f>
        <v>0</v>
      </c>
      <c r="J19" s="362">
        <f t="shared" si="8"/>
        <v>0</v>
      </c>
      <c r="K19" s="362">
        <f t="shared" si="8"/>
        <v>0</v>
      </c>
      <c r="L19" s="362">
        <f t="shared" si="8"/>
        <v>0</v>
      </c>
      <c r="M19" s="362">
        <f t="shared" si="8"/>
        <v>0</v>
      </c>
      <c r="N19" s="362">
        <f t="shared" si="8"/>
        <v>0</v>
      </c>
      <c r="O19" s="362">
        <f t="shared" si="8"/>
        <v>0</v>
      </c>
      <c r="P19" s="362">
        <f t="shared" si="8"/>
        <v>0</v>
      </c>
      <c r="Q19" s="362">
        <f t="shared" si="8"/>
        <v>0</v>
      </c>
      <c r="R19" s="362">
        <f t="shared" si="8"/>
        <v>0</v>
      </c>
      <c r="S19" s="362">
        <f t="shared" si="8"/>
        <v>0</v>
      </c>
      <c r="T19" s="362">
        <f t="shared" si="8"/>
        <v>0</v>
      </c>
      <c r="U19" s="362">
        <f t="shared" si="8"/>
        <v>0</v>
      </c>
      <c r="V19" s="362">
        <f t="shared" si="8"/>
        <v>0</v>
      </c>
      <c r="W19" s="362">
        <f t="shared" si="8"/>
        <v>0</v>
      </c>
      <c r="X19" s="362">
        <f t="shared" si="8"/>
        <v>0</v>
      </c>
      <c r="Y19" s="362">
        <f t="shared" si="8"/>
        <v>0</v>
      </c>
      <c r="Z19" s="357">
        <f t="shared" si="8"/>
        <v>0</v>
      </c>
      <c r="AA19" s="362">
        <f t="shared" si="8"/>
        <v>0</v>
      </c>
      <c r="AB19" s="362">
        <f t="shared" si="8"/>
        <v>0</v>
      </c>
      <c r="AC19" s="362">
        <f t="shared" si="8"/>
        <v>0</v>
      </c>
      <c r="AD19" s="362">
        <f t="shared" si="8"/>
        <v>0</v>
      </c>
      <c r="AE19" s="279" t="str">
        <f t="shared" si="1"/>
        <v>Đúng</v>
      </c>
      <c r="AF19" s="279" t="str">
        <f t="shared" si="2"/>
        <v>Đúng</v>
      </c>
      <c r="AG19" s="279" t="str">
        <f t="shared" si="3"/>
        <v>Đúng</v>
      </c>
    </row>
    <row r="20" spans="1:33" s="5" customFormat="1" ht="15" customHeight="1" x14ac:dyDescent="0.2">
      <c r="A20" s="171"/>
      <c r="B20" s="184" t="s">
        <v>30</v>
      </c>
      <c r="C20" s="363">
        <f t="shared" ref="C20:C26" si="10">SUM(D20:G20)</f>
        <v>0</v>
      </c>
      <c r="D20" s="919"/>
      <c r="E20" s="919"/>
      <c r="F20" s="919"/>
      <c r="G20" s="919"/>
      <c r="H20" s="919"/>
      <c r="I20" s="919"/>
      <c r="J20" s="919"/>
      <c r="K20" s="919"/>
      <c r="L20" s="919"/>
      <c r="M20" s="919"/>
      <c r="N20" s="919"/>
      <c r="O20" s="919"/>
      <c r="P20" s="919"/>
      <c r="Q20" s="920"/>
      <c r="R20" s="921"/>
      <c r="S20" s="919"/>
      <c r="T20" s="919"/>
      <c r="U20" s="919"/>
      <c r="V20" s="919"/>
      <c r="W20" s="919"/>
      <c r="X20" s="921"/>
      <c r="Y20" s="921"/>
      <c r="Z20" s="910"/>
      <c r="AA20" s="919"/>
      <c r="AB20" s="919"/>
      <c r="AC20" s="919"/>
      <c r="AD20" s="919"/>
      <c r="AE20" s="279" t="str">
        <f t="shared" si="1"/>
        <v>Đúng</v>
      </c>
      <c r="AF20" s="279" t="str">
        <f t="shared" si="2"/>
        <v>Đúng</v>
      </c>
      <c r="AG20" s="279" t="str">
        <f t="shared" si="3"/>
        <v>Đúng</v>
      </c>
    </row>
    <row r="21" spans="1:33" s="5" customFormat="1" ht="15" customHeight="1" x14ac:dyDescent="0.2">
      <c r="A21" s="146"/>
      <c r="B21" s="144" t="s">
        <v>79</v>
      </c>
      <c r="C21" s="360">
        <f t="shared" si="10"/>
        <v>0</v>
      </c>
      <c r="D21" s="911"/>
      <c r="E21" s="911"/>
      <c r="F21" s="911"/>
      <c r="G21" s="911"/>
      <c r="H21" s="911"/>
      <c r="I21" s="911"/>
      <c r="J21" s="911"/>
      <c r="K21" s="911"/>
      <c r="L21" s="911"/>
      <c r="M21" s="911"/>
      <c r="N21" s="911"/>
      <c r="O21" s="911"/>
      <c r="P21" s="911"/>
      <c r="Q21" s="922"/>
      <c r="R21" s="923"/>
      <c r="S21" s="911"/>
      <c r="T21" s="911"/>
      <c r="U21" s="911"/>
      <c r="V21" s="911"/>
      <c r="W21" s="911"/>
      <c r="X21" s="923"/>
      <c r="Y21" s="923"/>
      <c r="Z21" s="911"/>
      <c r="AA21" s="911"/>
      <c r="AB21" s="911"/>
      <c r="AC21" s="911"/>
      <c r="AD21" s="911"/>
      <c r="AE21" s="279" t="str">
        <f t="shared" si="1"/>
        <v>Đúng</v>
      </c>
      <c r="AF21" s="279" t="str">
        <f t="shared" si="2"/>
        <v>Đúng</v>
      </c>
      <c r="AG21" s="279" t="str">
        <f t="shared" si="3"/>
        <v>Đúng</v>
      </c>
    </row>
    <row r="22" spans="1:33" s="5" customFormat="1" ht="15" customHeight="1" x14ac:dyDescent="0.2">
      <c r="A22" s="146"/>
      <c r="B22" s="144" t="s">
        <v>31</v>
      </c>
      <c r="C22" s="360">
        <f t="shared" si="10"/>
        <v>0</v>
      </c>
      <c r="D22" s="911"/>
      <c r="E22" s="911"/>
      <c r="F22" s="911"/>
      <c r="G22" s="911"/>
      <c r="H22" s="911"/>
      <c r="I22" s="911"/>
      <c r="J22" s="911"/>
      <c r="K22" s="911"/>
      <c r="L22" s="911"/>
      <c r="M22" s="911"/>
      <c r="N22" s="911"/>
      <c r="O22" s="911"/>
      <c r="P22" s="911"/>
      <c r="Q22" s="922"/>
      <c r="R22" s="923"/>
      <c r="S22" s="911"/>
      <c r="T22" s="911"/>
      <c r="U22" s="911"/>
      <c r="V22" s="911"/>
      <c r="W22" s="911"/>
      <c r="X22" s="923"/>
      <c r="Y22" s="923"/>
      <c r="Z22" s="911"/>
      <c r="AA22" s="911"/>
      <c r="AB22" s="911"/>
      <c r="AC22" s="911"/>
      <c r="AD22" s="911"/>
      <c r="AE22" s="279" t="str">
        <f t="shared" si="1"/>
        <v>Đúng</v>
      </c>
      <c r="AF22" s="279" t="str">
        <f t="shared" si="2"/>
        <v>Đúng</v>
      </c>
      <c r="AG22" s="279" t="str">
        <f t="shared" si="3"/>
        <v>Đúng</v>
      </c>
    </row>
    <row r="23" spans="1:33" s="5" customFormat="1" ht="15" customHeight="1" x14ac:dyDescent="0.2">
      <c r="A23" s="146"/>
      <c r="B23" s="144" t="s">
        <v>32</v>
      </c>
      <c r="C23" s="360">
        <f t="shared" si="10"/>
        <v>0</v>
      </c>
      <c r="D23" s="911"/>
      <c r="E23" s="911"/>
      <c r="F23" s="911"/>
      <c r="G23" s="911"/>
      <c r="H23" s="911"/>
      <c r="I23" s="911"/>
      <c r="J23" s="911"/>
      <c r="K23" s="911"/>
      <c r="L23" s="911"/>
      <c r="M23" s="911"/>
      <c r="N23" s="911"/>
      <c r="O23" s="911"/>
      <c r="P23" s="911"/>
      <c r="Q23" s="922"/>
      <c r="R23" s="923"/>
      <c r="S23" s="911"/>
      <c r="T23" s="911"/>
      <c r="U23" s="911"/>
      <c r="V23" s="911"/>
      <c r="W23" s="911"/>
      <c r="X23" s="923"/>
      <c r="Y23" s="923"/>
      <c r="Z23" s="911"/>
      <c r="AA23" s="911"/>
      <c r="AB23" s="911"/>
      <c r="AC23" s="911"/>
      <c r="AD23" s="911"/>
      <c r="AE23" s="279" t="str">
        <f t="shared" si="1"/>
        <v>Đúng</v>
      </c>
      <c r="AF23" s="279" t="str">
        <f t="shared" si="2"/>
        <v>Đúng</v>
      </c>
      <c r="AG23" s="279" t="str">
        <f t="shared" si="3"/>
        <v>Đúng</v>
      </c>
    </row>
    <row r="24" spans="1:33" s="5" customFormat="1" ht="15" customHeight="1" x14ac:dyDescent="0.2">
      <c r="A24" s="146"/>
      <c r="B24" s="144" t="s">
        <v>352</v>
      </c>
      <c r="C24" s="360">
        <f t="shared" si="10"/>
        <v>0</v>
      </c>
      <c r="D24" s="911"/>
      <c r="E24" s="911"/>
      <c r="F24" s="911"/>
      <c r="G24" s="911"/>
      <c r="H24" s="911"/>
      <c r="I24" s="911"/>
      <c r="J24" s="911"/>
      <c r="K24" s="911"/>
      <c r="L24" s="911"/>
      <c r="M24" s="911"/>
      <c r="N24" s="911"/>
      <c r="O24" s="911"/>
      <c r="P24" s="911"/>
      <c r="Q24" s="922"/>
      <c r="R24" s="923"/>
      <c r="S24" s="911"/>
      <c r="T24" s="911"/>
      <c r="U24" s="911"/>
      <c r="V24" s="911"/>
      <c r="W24" s="911"/>
      <c r="X24" s="923"/>
      <c r="Y24" s="923"/>
      <c r="Z24" s="911"/>
      <c r="AA24" s="911"/>
      <c r="AB24" s="911"/>
      <c r="AC24" s="911"/>
      <c r="AD24" s="911"/>
      <c r="AE24" s="279" t="str">
        <f t="shared" si="1"/>
        <v>Đúng</v>
      </c>
      <c r="AF24" s="279" t="str">
        <f t="shared" si="2"/>
        <v>Đúng</v>
      </c>
      <c r="AG24" s="279" t="str">
        <f t="shared" si="3"/>
        <v>Đúng</v>
      </c>
    </row>
    <row r="25" spans="1:33" s="5" customFormat="1" ht="15" customHeight="1" x14ac:dyDescent="0.2">
      <c r="A25" s="146"/>
      <c r="B25" s="144" t="s">
        <v>80</v>
      </c>
      <c r="C25" s="360">
        <f t="shared" si="10"/>
        <v>0</v>
      </c>
      <c r="D25" s="911"/>
      <c r="E25" s="911"/>
      <c r="F25" s="911"/>
      <c r="G25" s="911"/>
      <c r="H25" s="911"/>
      <c r="I25" s="911"/>
      <c r="J25" s="911"/>
      <c r="K25" s="911"/>
      <c r="L25" s="911"/>
      <c r="M25" s="911"/>
      <c r="N25" s="911"/>
      <c r="O25" s="911"/>
      <c r="P25" s="911"/>
      <c r="Q25" s="922"/>
      <c r="R25" s="923"/>
      <c r="S25" s="911"/>
      <c r="T25" s="911"/>
      <c r="U25" s="911"/>
      <c r="V25" s="911"/>
      <c r="W25" s="911"/>
      <c r="X25" s="923"/>
      <c r="Y25" s="923"/>
      <c r="Z25" s="911"/>
      <c r="AA25" s="911"/>
      <c r="AB25" s="911"/>
      <c r="AC25" s="911"/>
      <c r="AD25" s="911"/>
      <c r="AE25" s="279" t="str">
        <f t="shared" si="1"/>
        <v>Đúng</v>
      </c>
      <c r="AF25" s="279" t="str">
        <f t="shared" si="2"/>
        <v>Đúng</v>
      </c>
      <c r="AG25" s="279" t="str">
        <f t="shared" si="3"/>
        <v>Đúng</v>
      </c>
    </row>
    <row r="26" spans="1:33" s="5" customFormat="1" ht="15" customHeight="1" x14ac:dyDescent="0.2">
      <c r="A26" s="185"/>
      <c r="B26" s="186" t="s">
        <v>81</v>
      </c>
      <c r="C26" s="361">
        <f t="shared" si="10"/>
        <v>0</v>
      </c>
      <c r="D26" s="913"/>
      <c r="E26" s="913"/>
      <c r="F26" s="913"/>
      <c r="G26" s="913"/>
      <c r="H26" s="913"/>
      <c r="I26" s="913"/>
      <c r="J26" s="913"/>
      <c r="K26" s="913"/>
      <c r="L26" s="913"/>
      <c r="M26" s="913"/>
      <c r="N26" s="913"/>
      <c r="O26" s="913"/>
      <c r="P26" s="913"/>
      <c r="Q26" s="914"/>
      <c r="R26" s="915"/>
      <c r="S26" s="913"/>
      <c r="T26" s="913"/>
      <c r="U26" s="913"/>
      <c r="V26" s="913"/>
      <c r="W26" s="913"/>
      <c r="X26" s="915"/>
      <c r="Y26" s="915"/>
      <c r="Z26" s="918"/>
      <c r="AA26" s="913"/>
      <c r="AB26" s="913"/>
      <c r="AC26" s="913"/>
      <c r="AD26" s="913"/>
      <c r="AE26" s="279" t="str">
        <f t="shared" si="1"/>
        <v>Đúng</v>
      </c>
      <c r="AF26" s="279" t="str">
        <f t="shared" si="2"/>
        <v>Đúng</v>
      </c>
      <c r="AG26" s="279" t="str">
        <f t="shared" si="3"/>
        <v>Đúng</v>
      </c>
    </row>
    <row r="27" spans="1:33" s="5" customFormat="1" ht="15" customHeight="1" x14ac:dyDescent="0.2">
      <c r="A27" s="167" t="s">
        <v>35</v>
      </c>
      <c r="B27" s="187" t="s">
        <v>370</v>
      </c>
      <c r="C27" s="357">
        <f>SUM(C28:C31)</f>
        <v>0</v>
      </c>
      <c r="D27" s="357">
        <f>SUM(D28:D31)</f>
        <v>0</v>
      </c>
      <c r="E27" s="357">
        <f t="shared" ref="E27:AD27" si="11">SUM(E28:E31)</f>
        <v>0</v>
      </c>
      <c r="F27" s="357">
        <f t="shared" si="11"/>
        <v>0</v>
      </c>
      <c r="G27" s="357">
        <f t="shared" si="11"/>
        <v>0</v>
      </c>
      <c r="H27" s="357">
        <f t="shared" si="11"/>
        <v>0</v>
      </c>
      <c r="I27" s="357">
        <f t="shared" ref="I27" si="12">SUM(I28:I31)</f>
        <v>0</v>
      </c>
      <c r="J27" s="357">
        <f t="shared" si="11"/>
        <v>0</v>
      </c>
      <c r="K27" s="357">
        <f t="shared" si="11"/>
        <v>0</v>
      </c>
      <c r="L27" s="357">
        <f t="shared" si="11"/>
        <v>0</v>
      </c>
      <c r="M27" s="357">
        <f t="shared" si="11"/>
        <v>0</v>
      </c>
      <c r="N27" s="357">
        <f t="shared" si="11"/>
        <v>0</v>
      </c>
      <c r="O27" s="357">
        <f t="shared" si="11"/>
        <v>0</v>
      </c>
      <c r="P27" s="357">
        <f t="shared" si="11"/>
        <v>0</v>
      </c>
      <c r="Q27" s="357">
        <f t="shared" si="11"/>
        <v>0</v>
      </c>
      <c r="R27" s="357">
        <f t="shared" si="11"/>
        <v>0</v>
      </c>
      <c r="S27" s="357">
        <f t="shared" si="11"/>
        <v>0</v>
      </c>
      <c r="T27" s="357">
        <f t="shared" si="11"/>
        <v>0</v>
      </c>
      <c r="U27" s="357">
        <f t="shared" si="11"/>
        <v>0</v>
      </c>
      <c r="V27" s="357">
        <f t="shared" si="11"/>
        <v>0</v>
      </c>
      <c r="W27" s="357">
        <f t="shared" si="11"/>
        <v>0</v>
      </c>
      <c r="X27" s="357">
        <f t="shared" si="11"/>
        <v>0</v>
      </c>
      <c r="Y27" s="357">
        <f t="shared" si="11"/>
        <v>0</v>
      </c>
      <c r="Z27" s="357">
        <f t="shared" si="11"/>
        <v>0</v>
      </c>
      <c r="AA27" s="357">
        <f t="shared" si="11"/>
        <v>0</v>
      </c>
      <c r="AB27" s="357">
        <f t="shared" si="11"/>
        <v>0</v>
      </c>
      <c r="AC27" s="357">
        <f t="shared" si="11"/>
        <v>0</v>
      </c>
      <c r="AD27" s="357">
        <f t="shared" si="11"/>
        <v>0</v>
      </c>
      <c r="AE27" s="279" t="str">
        <f t="shared" si="1"/>
        <v>Đúng</v>
      </c>
      <c r="AF27" s="279" t="str">
        <f t="shared" si="2"/>
        <v>Đúng</v>
      </c>
      <c r="AG27" s="279" t="str">
        <f t="shared" si="3"/>
        <v>Đúng</v>
      </c>
    </row>
    <row r="28" spans="1:33" s="5" customFormat="1" ht="17.25" customHeight="1" x14ac:dyDescent="0.2">
      <c r="A28" s="171"/>
      <c r="B28" s="229" t="s">
        <v>368</v>
      </c>
      <c r="C28" s="363">
        <f t="shared" ref="C28:C31" si="13">SUM(D28:G28)</f>
        <v>0</v>
      </c>
      <c r="D28" s="919"/>
      <c r="E28" s="919"/>
      <c r="F28" s="919"/>
      <c r="G28" s="919"/>
      <c r="H28" s="919"/>
      <c r="I28" s="919"/>
      <c r="J28" s="919"/>
      <c r="K28" s="919"/>
      <c r="L28" s="919"/>
      <c r="M28" s="919"/>
      <c r="N28" s="919"/>
      <c r="O28" s="919"/>
      <c r="P28" s="919"/>
      <c r="Q28" s="924"/>
      <c r="R28" s="925"/>
      <c r="S28" s="926"/>
      <c r="T28" s="926"/>
      <c r="U28" s="926"/>
      <c r="V28" s="926"/>
      <c r="W28" s="926"/>
      <c r="X28" s="925"/>
      <c r="Y28" s="925"/>
      <c r="Z28" s="910"/>
      <c r="AA28" s="919"/>
      <c r="AB28" s="919"/>
      <c r="AC28" s="919"/>
      <c r="AD28" s="919"/>
      <c r="AE28" s="279" t="str">
        <f t="shared" si="1"/>
        <v>Đúng</v>
      </c>
      <c r="AF28" s="279" t="str">
        <f t="shared" si="2"/>
        <v>Đúng</v>
      </c>
      <c r="AG28" s="279" t="str">
        <f t="shared" si="3"/>
        <v>Đúng</v>
      </c>
    </row>
    <row r="29" spans="1:33" s="5" customFormat="1" ht="15" customHeight="1" x14ac:dyDescent="0.2">
      <c r="A29" s="146"/>
      <c r="B29" s="230" t="s">
        <v>362</v>
      </c>
      <c r="C29" s="360">
        <f t="shared" si="13"/>
        <v>0</v>
      </c>
      <c r="D29" s="911"/>
      <c r="E29" s="911"/>
      <c r="F29" s="911"/>
      <c r="G29" s="911"/>
      <c r="H29" s="911"/>
      <c r="I29" s="911"/>
      <c r="J29" s="911"/>
      <c r="K29" s="911"/>
      <c r="L29" s="911"/>
      <c r="M29" s="911"/>
      <c r="N29" s="911"/>
      <c r="O29" s="911"/>
      <c r="P29" s="911"/>
      <c r="Q29" s="927"/>
      <c r="R29" s="928"/>
      <c r="S29" s="929"/>
      <c r="T29" s="929"/>
      <c r="U29" s="929"/>
      <c r="V29" s="929"/>
      <c r="W29" s="929"/>
      <c r="X29" s="928"/>
      <c r="Y29" s="928"/>
      <c r="Z29" s="911"/>
      <c r="AA29" s="911"/>
      <c r="AB29" s="911"/>
      <c r="AC29" s="911"/>
      <c r="AD29" s="911"/>
      <c r="AE29" s="279" t="str">
        <f t="shared" si="1"/>
        <v>Đúng</v>
      </c>
      <c r="AF29" s="279" t="str">
        <f t="shared" si="2"/>
        <v>Đúng</v>
      </c>
      <c r="AG29" s="279" t="str">
        <f t="shared" si="3"/>
        <v>Đúng</v>
      </c>
    </row>
    <row r="30" spans="1:33" s="5" customFormat="1" ht="12.75" x14ac:dyDescent="0.2">
      <c r="A30" s="146"/>
      <c r="B30" s="230" t="s">
        <v>363</v>
      </c>
      <c r="C30" s="360">
        <f t="shared" ref="C30" si="14">SUM(D30:G30)</f>
        <v>0</v>
      </c>
      <c r="D30" s="918"/>
      <c r="E30" s="918"/>
      <c r="F30" s="918"/>
      <c r="G30" s="918"/>
      <c r="H30" s="918"/>
      <c r="I30" s="918"/>
      <c r="J30" s="918"/>
      <c r="K30" s="918"/>
      <c r="L30" s="918"/>
      <c r="M30" s="918"/>
      <c r="N30" s="918"/>
      <c r="O30" s="918"/>
      <c r="P30" s="918"/>
      <c r="Q30" s="930"/>
      <c r="R30" s="931"/>
      <c r="S30" s="932"/>
      <c r="T30" s="932"/>
      <c r="U30" s="932"/>
      <c r="V30" s="932"/>
      <c r="W30" s="932"/>
      <c r="X30" s="931"/>
      <c r="Y30" s="931"/>
      <c r="Z30" s="911"/>
      <c r="AA30" s="918"/>
      <c r="AB30" s="918"/>
      <c r="AC30" s="918"/>
      <c r="AD30" s="918"/>
      <c r="AE30" s="279" t="str">
        <f t="shared" si="1"/>
        <v>Đúng</v>
      </c>
      <c r="AF30" s="279" t="str">
        <f t="shared" si="2"/>
        <v>Đúng</v>
      </c>
      <c r="AG30" s="279" t="str">
        <f t="shared" si="3"/>
        <v>Đúng</v>
      </c>
    </row>
    <row r="31" spans="1:33" s="5" customFormat="1" ht="22.5" x14ac:dyDescent="0.2">
      <c r="A31" s="175"/>
      <c r="B31" s="231" t="s">
        <v>454</v>
      </c>
      <c r="C31" s="361">
        <f t="shared" si="13"/>
        <v>0</v>
      </c>
      <c r="D31" s="917"/>
      <c r="E31" s="917"/>
      <c r="F31" s="917"/>
      <c r="G31" s="917"/>
      <c r="H31" s="917"/>
      <c r="I31" s="917"/>
      <c r="J31" s="917"/>
      <c r="K31" s="917"/>
      <c r="L31" s="917"/>
      <c r="M31" s="917"/>
      <c r="N31" s="917"/>
      <c r="O31" s="917"/>
      <c r="P31" s="917"/>
      <c r="Q31" s="933"/>
      <c r="R31" s="934"/>
      <c r="S31" s="935"/>
      <c r="T31" s="935"/>
      <c r="U31" s="935"/>
      <c r="V31" s="935"/>
      <c r="W31" s="935"/>
      <c r="X31" s="934"/>
      <c r="Y31" s="934"/>
      <c r="Z31" s="917"/>
      <c r="AA31" s="917"/>
      <c r="AB31" s="917"/>
      <c r="AC31" s="917"/>
      <c r="AD31" s="917"/>
      <c r="AE31" s="279" t="str">
        <f t="shared" si="1"/>
        <v>Đúng</v>
      </c>
      <c r="AF31" s="279" t="str">
        <f t="shared" si="2"/>
        <v>Đúng</v>
      </c>
      <c r="AG31" s="279" t="str">
        <f t="shared" si="3"/>
        <v>Đúng</v>
      </c>
    </row>
    <row r="32" spans="1:33" s="5" customFormat="1" ht="15" customHeight="1" x14ac:dyDescent="0.2">
      <c r="A32" s="167" t="s">
        <v>366</v>
      </c>
      <c r="B32" s="187" t="s">
        <v>87</v>
      </c>
      <c r="C32" s="357">
        <f>SUM(C33:C38)</f>
        <v>0</v>
      </c>
      <c r="D32" s="357">
        <f t="shared" ref="D32:J32" si="15">SUM(D33:D38)</f>
        <v>0</v>
      </c>
      <c r="E32" s="357">
        <f t="shared" si="15"/>
        <v>0</v>
      </c>
      <c r="F32" s="357">
        <f t="shared" si="15"/>
        <v>0</v>
      </c>
      <c r="G32" s="357">
        <f t="shared" si="15"/>
        <v>0</v>
      </c>
      <c r="H32" s="357">
        <f t="shared" si="15"/>
        <v>0</v>
      </c>
      <c r="I32" s="357">
        <f t="shared" si="15"/>
        <v>0</v>
      </c>
      <c r="J32" s="357">
        <f t="shared" si="15"/>
        <v>0</v>
      </c>
      <c r="K32" s="532"/>
      <c r="L32" s="532"/>
      <c r="M32" s="532"/>
      <c r="N32" s="532"/>
      <c r="O32" s="532"/>
      <c r="P32" s="532"/>
      <c r="Q32" s="532"/>
      <c r="R32" s="532"/>
      <c r="S32" s="532"/>
      <c r="T32" s="532"/>
      <c r="U32" s="532"/>
      <c r="V32" s="532"/>
      <c r="W32" s="532"/>
      <c r="X32" s="532"/>
      <c r="Y32" s="532"/>
      <c r="Z32" s="532"/>
      <c r="AA32" s="532"/>
      <c r="AB32" s="532"/>
      <c r="AC32" s="532"/>
      <c r="AD32" s="532"/>
      <c r="AE32" s="279"/>
      <c r="AF32" s="279"/>
      <c r="AG32" s="279"/>
    </row>
    <row r="33" spans="1:35" s="5" customFormat="1" ht="17.25" customHeight="1" x14ac:dyDescent="0.2">
      <c r="A33" s="170"/>
      <c r="B33" s="531" t="s">
        <v>71</v>
      </c>
      <c r="C33" s="363">
        <f>SUM(D33:G33)</f>
        <v>0</v>
      </c>
      <c r="D33" s="363"/>
      <c r="E33" s="363"/>
      <c r="F33" s="363"/>
      <c r="G33" s="363"/>
      <c r="H33" s="363"/>
      <c r="I33" s="363"/>
      <c r="J33" s="363"/>
      <c r="K33" s="936"/>
      <c r="L33" s="936"/>
      <c r="M33" s="936"/>
      <c r="N33" s="936"/>
      <c r="O33" s="936"/>
      <c r="P33" s="936"/>
      <c r="Q33" s="937"/>
      <c r="R33" s="938"/>
      <c r="S33" s="936"/>
      <c r="T33" s="936"/>
      <c r="U33" s="936"/>
      <c r="V33" s="936"/>
      <c r="W33" s="936"/>
      <c r="X33" s="938"/>
      <c r="Y33" s="938"/>
      <c r="Z33" s="936"/>
      <c r="AA33" s="936"/>
      <c r="AB33" s="936"/>
      <c r="AC33" s="936"/>
      <c r="AD33" s="936"/>
      <c r="AE33" s="279"/>
      <c r="AF33" s="279"/>
      <c r="AG33" s="279"/>
    </row>
    <row r="34" spans="1:35" s="5" customFormat="1" ht="17.25" customHeight="1" x14ac:dyDescent="0.2">
      <c r="A34" s="146"/>
      <c r="B34" s="230" t="s">
        <v>72</v>
      </c>
      <c r="C34" s="360">
        <f>SUM(D34:G34)</f>
        <v>0</v>
      </c>
      <c r="D34" s="360"/>
      <c r="E34" s="360"/>
      <c r="F34" s="360"/>
      <c r="G34" s="360"/>
      <c r="H34" s="360"/>
      <c r="I34" s="360"/>
      <c r="J34" s="360"/>
      <c r="K34" s="939"/>
      <c r="L34" s="939"/>
      <c r="M34" s="939"/>
      <c r="N34" s="939"/>
      <c r="O34" s="939"/>
      <c r="P34" s="939"/>
      <c r="Q34" s="940"/>
      <c r="R34" s="941"/>
      <c r="S34" s="939"/>
      <c r="T34" s="939"/>
      <c r="U34" s="939"/>
      <c r="V34" s="939"/>
      <c r="W34" s="939"/>
      <c r="X34" s="941"/>
      <c r="Y34" s="941"/>
      <c r="Z34" s="939"/>
      <c r="AA34" s="939"/>
      <c r="AB34" s="939"/>
      <c r="AC34" s="939"/>
      <c r="AD34" s="939"/>
      <c r="AE34" s="279"/>
      <c r="AF34" s="279"/>
      <c r="AG34" s="279"/>
    </row>
    <row r="35" spans="1:35" s="5" customFormat="1" ht="22.5" x14ac:dyDescent="0.2">
      <c r="A35" s="146"/>
      <c r="B35" s="230" t="s">
        <v>559</v>
      </c>
      <c r="C35" s="360">
        <f t="shared" ref="C35:C36" si="16">SUM(D35:G35)</f>
        <v>0</v>
      </c>
      <c r="D35" s="360"/>
      <c r="E35" s="360"/>
      <c r="F35" s="360"/>
      <c r="G35" s="360"/>
      <c r="H35" s="360"/>
      <c r="I35" s="360"/>
      <c r="J35" s="360"/>
      <c r="K35" s="939"/>
      <c r="L35" s="939"/>
      <c r="M35" s="939"/>
      <c r="N35" s="939"/>
      <c r="O35" s="939"/>
      <c r="P35" s="939"/>
      <c r="Q35" s="940"/>
      <c r="R35" s="941"/>
      <c r="S35" s="939"/>
      <c r="T35" s="939"/>
      <c r="U35" s="939"/>
      <c r="V35" s="939"/>
      <c r="W35" s="939"/>
      <c r="X35" s="941"/>
      <c r="Y35" s="941"/>
      <c r="Z35" s="939"/>
      <c r="AA35" s="939"/>
      <c r="AB35" s="939"/>
      <c r="AC35" s="939"/>
      <c r="AD35" s="939"/>
      <c r="AE35" s="279"/>
      <c r="AF35" s="279"/>
      <c r="AG35" s="279"/>
    </row>
    <row r="36" spans="1:35" s="5" customFormat="1" ht="17.25" customHeight="1" x14ac:dyDescent="0.2">
      <c r="A36" s="146"/>
      <c r="B36" s="230" t="s">
        <v>337</v>
      </c>
      <c r="C36" s="360">
        <f t="shared" si="16"/>
        <v>0</v>
      </c>
      <c r="D36" s="360"/>
      <c r="E36" s="360"/>
      <c r="F36" s="360"/>
      <c r="G36" s="360"/>
      <c r="H36" s="360"/>
      <c r="I36" s="360"/>
      <c r="J36" s="360"/>
      <c r="K36" s="939"/>
      <c r="L36" s="939"/>
      <c r="M36" s="939"/>
      <c r="N36" s="939"/>
      <c r="O36" s="939"/>
      <c r="P36" s="939"/>
      <c r="Q36" s="940"/>
      <c r="R36" s="941"/>
      <c r="S36" s="939"/>
      <c r="T36" s="939"/>
      <c r="U36" s="939"/>
      <c r="V36" s="939"/>
      <c r="W36" s="939"/>
      <c r="X36" s="941"/>
      <c r="Y36" s="941"/>
      <c r="Z36" s="939"/>
      <c r="AA36" s="939"/>
      <c r="AB36" s="939"/>
      <c r="AC36" s="939"/>
      <c r="AD36" s="939"/>
      <c r="AE36" s="279"/>
      <c r="AF36" s="279"/>
      <c r="AG36" s="279"/>
    </row>
    <row r="37" spans="1:35" s="5" customFormat="1" ht="17.25" customHeight="1" x14ac:dyDescent="0.2">
      <c r="A37" s="146"/>
      <c r="B37" s="231" t="s">
        <v>836</v>
      </c>
      <c r="C37" s="360">
        <f>SUM(D37:G37)</f>
        <v>0</v>
      </c>
      <c r="D37" s="783"/>
      <c r="E37" s="783"/>
      <c r="F37" s="942"/>
      <c r="G37" s="942"/>
      <c r="H37" s="783"/>
      <c r="I37" s="783"/>
      <c r="J37" s="783"/>
      <c r="K37" s="942"/>
      <c r="L37" s="942"/>
      <c r="M37" s="942"/>
      <c r="N37" s="942"/>
      <c r="O37" s="942"/>
      <c r="P37" s="942"/>
      <c r="Q37" s="943"/>
      <c r="R37" s="944"/>
      <c r="S37" s="942"/>
      <c r="T37" s="942"/>
      <c r="U37" s="942"/>
      <c r="V37" s="942"/>
      <c r="W37" s="942"/>
      <c r="X37" s="944"/>
      <c r="Y37" s="944"/>
      <c r="Z37" s="942"/>
      <c r="AA37" s="942"/>
      <c r="AB37" s="942"/>
      <c r="AC37" s="942"/>
      <c r="AD37" s="942"/>
      <c r="AE37" s="279"/>
      <c r="AF37" s="279"/>
      <c r="AG37" s="279"/>
    </row>
    <row r="38" spans="1:35" s="5" customFormat="1" ht="17.25" customHeight="1" x14ac:dyDescent="0.2">
      <c r="A38" s="175"/>
      <c r="B38" s="231" t="s">
        <v>837</v>
      </c>
      <c r="C38" s="361">
        <f>SUM(D38:G38)</f>
        <v>0</v>
      </c>
      <c r="D38" s="361"/>
      <c r="E38" s="361"/>
      <c r="F38" s="945"/>
      <c r="G38" s="945"/>
      <c r="H38" s="361"/>
      <c r="I38" s="361"/>
      <c r="J38" s="361"/>
      <c r="K38" s="945"/>
      <c r="L38" s="945"/>
      <c r="M38" s="945"/>
      <c r="N38" s="945"/>
      <c r="O38" s="945"/>
      <c r="P38" s="945"/>
      <c r="Q38" s="946"/>
      <c r="R38" s="947"/>
      <c r="S38" s="945"/>
      <c r="T38" s="945"/>
      <c r="U38" s="945"/>
      <c r="V38" s="945"/>
      <c r="W38" s="945"/>
      <c r="X38" s="947"/>
      <c r="Y38" s="947"/>
      <c r="Z38" s="945"/>
      <c r="AA38" s="945"/>
      <c r="AB38" s="945"/>
      <c r="AC38" s="945"/>
      <c r="AD38" s="945"/>
      <c r="AE38" s="279"/>
      <c r="AF38" s="279"/>
      <c r="AG38" s="279"/>
    </row>
    <row r="39" spans="1:35" s="948" customFormat="1" ht="20.25" customHeight="1" x14ac:dyDescent="0.2">
      <c r="A39" s="31" t="s">
        <v>664</v>
      </c>
      <c r="B39" s="314" t="s">
        <v>994</v>
      </c>
      <c r="C39" s="1084" t="s">
        <v>349</v>
      </c>
      <c r="D39" s="1084"/>
      <c r="E39" s="1084"/>
      <c r="F39" s="1085"/>
      <c r="G39" s="1086"/>
      <c r="H39" s="1087"/>
      <c r="I39" s="1087"/>
      <c r="J39" s="1087"/>
      <c r="K39" s="1088"/>
      <c r="L39" s="2"/>
      <c r="M39" s="232"/>
      <c r="N39" s="232"/>
      <c r="O39" s="232"/>
      <c r="P39" s="1089" t="s">
        <v>350</v>
      </c>
      <c r="Q39" s="1089"/>
      <c r="R39" s="1089"/>
      <c r="S39" s="1089"/>
      <c r="T39" s="1086"/>
      <c r="U39" s="1087"/>
      <c r="V39" s="1088"/>
      <c r="W39" s="27"/>
      <c r="Z39" s="949"/>
      <c r="AA39" s="1083"/>
      <c r="AB39" s="1083"/>
      <c r="AC39" s="1083"/>
      <c r="AD39" s="1083"/>
      <c r="AE39" s="950"/>
    </row>
    <row r="40" spans="1:35" ht="18" customHeight="1" x14ac:dyDescent="0.25">
      <c r="B40" s="233"/>
      <c r="C40" s="951"/>
      <c r="D40" s="951"/>
      <c r="E40" s="951"/>
      <c r="F40" s="951"/>
      <c r="G40" s="952"/>
      <c r="H40" s="952"/>
      <c r="I40" s="952"/>
      <c r="J40" s="952"/>
      <c r="K40" s="952"/>
      <c r="L40" s="19"/>
      <c r="M40" s="951"/>
      <c r="N40" s="951"/>
      <c r="O40" s="951"/>
      <c r="P40" s="951"/>
      <c r="Q40" s="951"/>
      <c r="R40" s="952"/>
      <c r="S40" s="952"/>
      <c r="T40" s="952"/>
      <c r="U40" s="19"/>
      <c r="V40" s="19"/>
      <c r="W40" s="19"/>
      <c r="X40" s="19"/>
      <c r="Y40" s="849"/>
      <c r="Z40" s="849"/>
      <c r="AA40" s="849"/>
      <c r="AB40" s="849"/>
      <c r="AC40" s="849"/>
      <c r="AD40" s="849"/>
      <c r="AE40" s="953"/>
      <c r="AF40" s="954"/>
      <c r="AG40" s="954"/>
    </row>
    <row r="41" spans="1:35" s="948" customFormat="1" ht="18.75" customHeight="1" x14ac:dyDescent="0.2">
      <c r="A41" s="2"/>
      <c r="B41" s="17"/>
      <c r="C41" s="279" t="str">
        <f>IF(AND(C7=C27,C7=C19), "Đúng","Sai")</f>
        <v>Đúng</v>
      </c>
      <c r="D41" s="279" t="str">
        <f t="shared" ref="D41:AD41" si="17">IF(AND(D7=D27,D7=D19), "Đúng","Sai")</f>
        <v>Đúng</v>
      </c>
      <c r="E41" s="279" t="str">
        <f t="shared" si="17"/>
        <v>Đúng</v>
      </c>
      <c r="F41" s="279" t="str">
        <f t="shared" si="17"/>
        <v>Đúng</v>
      </c>
      <c r="G41" s="279" t="str">
        <f t="shared" si="17"/>
        <v>Đúng</v>
      </c>
      <c r="H41" s="279" t="str">
        <f t="shared" si="17"/>
        <v>Đúng</v>
      </c>
      <c r="I41" s="279" t="str">
        <f t="shared" si="17"/>
        <v>Đúng</v>
      </c>
      <c r="J41" s="279" t="str">
        <f t="shared" si="17"/>
        <v>Đúng</v>
      </c>
      <c r="K41" s="279" t="str">
        <f t="shared" si="17"/>
        <v>Đúng</v>
      </c>
      <c r="L41" s="279" t="str">
        <f t="shared" si="17"/>
        <v>Đúng</v>
      </c>
      <c r="M41" s="279" t="str">
        <f t="shared" si="17"/>
        <v>Đúng</v>
      </c>
      <c r="N41" s="279" t="str">
        <f t="shared" si="17"/>
        <v>Đúng</v>
      </c>
      <c r="O41" s="279" t="str">
        <f t="shared" si="17"/>
        <v>Đúng</v>
      </c>
      <c r="P41" s="279" t="str">
        <f t="shared" si="17"/>
        <v>Đúng</v>
      </c>
      <c r="Q41" s="279" t="str">
        <f t="shared" si="17"/>
        <v>Đúng</v>
      </c>
      <c r="R41" s="279" t="str">
        <f t="shared" si="17"/>
        <v>Đúng</v>
      </c>
      <c r="S41" s="279" t="str">
        <f t="shared" si="17"/>
        <v>Đúng</v>
      </c>
      <c r="T41" s="279" t="str">
        <f t="shared" si="17"/>
        <v>Đúng</v>
      </c>
      <c r="U41" s="279" t="str">
        <f t="shared" si="17"/>
        <v>Đúng</v>
      </c>
      <c r="V41" s="279" t="str">
        <f t="shared" si="17"/>
        <v>Đúng</v>
      </c>
      <c r="W41" s="279" t="str">
        <f t="shared" si="17"/>
        <v>Đúng</v>
      </c>
      <c r="X41" s="279" t="str">
        <f t="shared" si="17"/>
        <v>Đúng</v>
      </c>
      <c r="Y41" s="279" t="str">
        <f t="shared" si="17"/>
        <v>Đúng</v>
      </c>
      <c r="Z41" s="279" t="str">
        <f t="shared" si="17"/>
        <v>Đúng</v>
      </c>
      <c r="AA41" s="279" t="str">
        <f t="shared" si="17"/>
        <v>Đúng</v>
      </c>
      <c r="AB41" s="279" t="str">
        <f t="shared" si="17"/>
        <v>Đúng</v>
      </c>
      <c r="AC41" s="59" t="str">
        <f t="shared" si="17"/>
        <v>Đúng</v>
      </c>
      <c r="AD41" s="846" t="str">
        <f t="shared" si="17"/>
        <v>Đúng</v>
      </c>
      <c r="AE41" s="314"/>
    </row>
    <row r="42" spans="1:35" s="948" customFormat="1" ht="21.75" customHeight="1" x14ac:dyDescent="0.2">
      <c r="A42" s="2"/>
      <c r="B42" s="17"/>
      <c r="C42" s="279"/>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314"/>
    </row>
    <row r="43" spans="1:35" ht="18.75" customHeight="1" x14ac:dyDescent="0.2">
      <c r="A43" s="2"/>
      <c r="B43" s="17"/>
      <c r="C43" s="279"/>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849"/>
      <c r="AF43" s="27"/>
      <c r="AG43" s="27"/>
      <c r="AH43" s="954"/>
      <c r="AI43" s="954"/>
    </row>
    <row r="44" spans="1:35" x14ac:dyDescent="0.25">
      <c r="B44" s="17"/>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955"/>
    </row>
    <row r="45" spans="1:35" x14ac:dyDescent="0.25">
      <c r="B45" s="17"/>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955"/>
    </row>
    <row r="46" spans="1:35" x14ac:dyDescent="0.25">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5" x14ac:dyDescent="0.25">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sheetData>
  <sheetProtection formatCells="0" formatColumns="0" formatRows="0"/>
  <mergeCells count="43">
    <mergeCell ref="K3:P3"/>
    <mergeCell ref="Q3:Y3"/>
    <mergeCell ref="AC3:AC5"/>
    <mergeCell ref="I3:I5"/>
    <mergeCell ref="T4:T5"/>
    <mergeCell ref="U4:U5"/>
    <mergeCell ref="V4:V5"/>
    <mergeCell ref="W4:W5"/>
    <mergeCell ref="K4:K5"/>
    <mergeCell ref="J3:J5"/>
    <mergeCell ref="O4:O5"/>
    <mergeCell ref="AM1:AO1"/>
    <mergeCell ref="A2:B2"/>
    <mergeCell ref="Z2:AD2"/>
    <mergeCell ref="H3:H5"/>
    <mergeCell ref="D4:D5"/>
    <mergeCell ref="E4:E5"/>
    <mergeCell ref="F4:F5"/>
    <mergeCell ref="G4:G5"/>
    <mergeCell ref="A3:A5"/>
    <mergeCell ref="B3:B5"/>
    <mergeCell ref="C3:C5"/>
    <mergeCell ref="D3:G3"/>
    <mergeCell ref="X4:X5"/>
    <mergeCell ref="Y4:Y5"/>
    <mergeCell ref="Z3:AB3"/>
    <mergeCell ref="AD3:AD5"/>
    <mergeCell ref="A1:AA1"/>
    <mergeCell ref="AB1:AD1"/>
    <mergeCell ref="AA39:AD39"/>
    <mergeCell ref="C39:F39"/>
    <mergeCell ref="G39:K39"/>
    <mergeCell ref="P39:S39"/>
    <mergeCell ref="T39:V39"/>
    <mergeCell ref="L4:L5"/>
    <mergeCell ref="Z4:Z5"/>
    <mergeCell ref="AA4:AB4"/>
    <mergeCell ref="M4:M5"/>
    <mergeCell ref="N4:N5"/>
    <mergeCell ref="P4:P5"/>
    <mergeCell ref="Q4:Q5"/>
    <mergeCell ref="R4:R5"/>
    <mergeCell ref="S4:S5"/>
  </mergeCells>
  <conditionalFormatting sqref="AE1:AE1048576 A41:XFD41 C42:C43">
    <cfRule type="cellIs" dxfId="47" priority="4" operator="equal">
      <formula>"Đúng"</formula>
    </cfRule>
  </conditionalFormatting>
  <conditionalFormatting sqref="AF7:AG38">
    <cfRule type="cellIs" dxfId="46" priority="3" operator="equal">
      <formula>"Đúng"</formula>
    </cfRule>
  </conditionalFormatting>
  <printOptions horizontalCentered="1" verticalCentered="1"/>
  <pageMargins left="0.19685039370078741" right="0" top="0.19685039370078741" bottom="0.23622047244094491" header="0" footer="0"/>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A40"/>
  <sheetViews>
    <sheetView zoomScale="115" zoomScaleNormal="115" workbookViewId="0">
      <selection activeCell="Q29" sqref="Q29"/>
    </sheetView>
  </sheetViews>
  <sheetFormatPr defaultColWidth="5.42578125" defaultRowHeight="15.75" x14ac:dyDescent="0.25"/>
  <cols>
    <col min="1" max="1" width="4.140625" style="20" customWidth="1"/>
    <col min="2" max="2" width="46.140625" style="2" customWidth="1"/>
    <col min="3" max="3" width="8" style="19" customWidth="1"/>
    <col min="4" max="7" width="5.42578125" style="2" customWidth="1"/>
    <col min="8" max="8" width="10.7109375" style="2" customWidth="1"/>
    <col min="9" max="10" width="7.140625" style="2" customWidth="1"/>
    <col min="11" max="11" width="6" style="2" customWidth="1"/>
    <col min="12" max="12" width="7.28515625" style="2" customWidth="1"/>
    <col min="13" max="13" width="6" style="2" customWidth="1"/>
    <col min="14" max="14" width="5.42578125" style="2" customWidth="1"/>
    <col min="15" max="16" width="5.140625" style="2" customWidth="1"/>
    <col min="17" max="17" width="5" style="2" customWidth="1"/>
    <col min="18" max="18" width="5.28515625" style="2" customWidth="1"/>
    <col min="19" max="19" width="6.28515625" style="2" customWidth="1"/>
    <col min="20" max="21" width="5.140625" style="2" customWidth="1"/>
    <col min="22" max="22" width="7.140625" style="61" customWidth="1"/>
    <col min="23" max="23" width="6.42578125" style="61" customWidth="1"/>
    <col min="24" max="24" width="6.7109375" style="61" customWidth="1"/>
    <col min="25" max="25" width="5.85546875" style="61" customWidth="1"/>
    <col min="26" max="258" width="5.42578125" style="2"/>
    <col min="259" max="259" width="4.140625" style="2" customWidth="1"/>
    <col min="260" max="260" width="30.7109375" style="2" customWidth="1"/>
    <col min="261" max="261" width="7.42578125" style="2" customWidth="1"/>
    <col min="262" max="262" width="6.140625" style="2" customWidth="1"/>
    <col min="263" max="266" width="5.42578125" style="2" customWidth="1"/>
    <col min="267" max="268" width="6" style="2" customWidth="1"/>
    <col min="269" max="269" width="6.42578125" style="2" customWidth="1"/>
    <col min="270" max="272" width="6" style="2" customWidth="1"/>
    <col min="273" max="273" width="5.42578125" style="2" customWidth="1"/>
    <col min="274" max="274" width="5.140625" style="2" customWidth="1"/>
    <col min="275" max="275" width="5" style="2" customWidth="1"/>
    <col min="276" max="276" width="5.28515625" style="2" customWidth="1"/>
    <col min="277" max="279" width="5.140625" style="2" customWidth="1"/>
    <col min="280" max="514" width="5.42578125" style="2"/>
    <col min="515" max="515" width="4.140625" style="2" customWidth="1"/>
    <col min="516" max="516" width="30.7109375" style="2" customWidth="1"/>
    <col min="517" max="517" width="7.42578125" style="2" customWidth="1"/>
    <col min="518" max="518" width="6.140625" style="2" customWidth="1"/>
    <col min="519" max="522" width="5.42578125" style="2" customWidth="1"/>
    <col min="523" max="524" width="6" style="2" customWidth="1"/>
    <col min="525" max="525" width="6.42578125" style="2" customWidth="1"/>
    <col min="526" max="528" width="6" style="2" customWidth="1"/>
    <col min="529" max="529" width="5.42578125" style="2" customWidth="1"/>
    <col min="530" max="530" width="5.140625" style="2" customWidth="1"/>
    <col min="531" max="531" width="5" style="2" customWidth="1"/>
    <col min="532" max="532" width="5.28515625" style="2" customWidth="1"/>
    <col min="533" max="535" width="5.140625" style="2" customWidth="1"/>
    <col min="536" max="770" width="5.42578125" style="2"/>
    <col min="771" max="771" width="4.140625" style="2" customWidth="1"/>
    <col min="772" max="772" width="30.7109375" style="2" customWidth="1"/>
    <col min="773" max="773" width="7.42578125" style="2" customWidth="1"/>
    <col min="774" max="774" width="6.140625" style="2" customWidth="1"/>
    <col min="775" max="778" width="5.42578125" style="2" customWidth="1"/>
    <col min="779" max="780" width="6" style="2" customWidth="1"/>
    <col min="781" max="781" width="6.42578125" style="2" customWidth="1"/>
    <col min="782" max="784" width="6" style="2" customWidth="1"/>
    <col min="785" max="785" width="5.42578125" style="2" customWidth="1"/>
    <col min="786" max="786" width="5.140625" style="2" customWidth="1"/>
    <col min="787" max="787" width="5" style="2" customWidth="1"/>
    <col min="788" max="788" width="5.28515625" style="2" customWidth="1"/>
    <col min="789" max="791" width="5.140625" style="2" customWidth="1"/>
    <col min="792" max="1026" width="5.42578125" style="2"/>
    <col min="1027" max="1027" width="4.140625" style="2" customWidth="1"/>
    <col min="1028" max="1028" width="30.7109375" style="2" customWidth="1"/>
    <col min="1029" max="1029" width="7.42578125" style="2" customWidth="1"/>
    <col min="1030" max="1030" width="6.140625" style="2" customWidth="1"/>
    <col min="1031" max="1034" width="5.42578125" style="2" customWidth="1"/>
    <col min="1035" max="1036" width="6" style="2" customWidth="1"/>
    <col min="1037" max="1037" width="6.42578125" style="2" customWidth="1"/>
    <col min="1038" max="1040" width="6" style="2" customWidth="1"/>
    <col min="1041" max="1041" width="5.42578125" style="2" customWidth="1"/>
    <col min="1042" max="1042" width="5.140625" style="2" customWidth="1"/>
    <col min="1043" max="1043" width="5" style="2" customWidth="1"/>
    <col min="1044" max="1044" width="5.28515625" style="2" customWidth="1"/>
    <col min="1045" max="1047" width="5.140625" style="2" customWidth="1"/>
    <col min="1048" max="1282" width="5.42578125" style="2"/>
    <col min="1283" max="1283" width="4.140625" style="2" customWidth="1"/>
    <col min="1284" max="1284" width="30.7109375" style="2" customWidth="1"/>
    <col min="1285" max="1285" width="7.42578125" style="2" customWidth="1"/>
    <col min="1286" max="1286" width="6.140625" style="2" customWidth="1"/>
    <col min="1287" max="1290" width="5.42578125" style="2" customWidth="1"/>
    <col min="1291" max="1292" width="6" style="2" customWidth="1"/>
    <col min="1293" max="1293" width="6.42578125" style="2" customWidth="1"/>
    <col min="1294" max="1296" width="6" style="2" customWidth="1"/>
    <col min="1297" max="1297" width="5.42578125" style="2" customWidth="1"/>
    <col min="1298" max="1298" width="5.140625" style="2" customWidth="1"/>
    <col min="1299" max="1299" width="5" style="2" customWidth="1"/>
    <col min="1300" max="1300" width="5.28515625" style="2" customWidth="1"/>
    <col min="1301" max="1303" width="5.140625" style="2" customWidth="1"/>
    <col min="1304" max="1538" width="5.42578125" style="2"/>
    <col min="1539" max="1539" width="4.140625" style="2" customWidth="1"/>
    <col min="1540" max="1540" width="30.7109375" style="2" customWidth="1"/>
    <col min="1541" max="1541" width="7.42578125" style="2" customWidth="1"/>
    <col min="1542" max="1542" width="6.140625" style="2" customWidth="1"/>
    <col min="1543" max="1546" width="5.42578125" style="2" customWidth="1"/>
    <col min="1547" max="1548" width="6" style="2" customWidth="1"/>
    <col min="1549" max="1549" width="6.42578125" style="2" customWidth="1"/>
    <col min="1550" max="1552" width="6" style="2" customWidth="1"/>
    <col min="1553" max="1553" width="5.42578125" style="2" customWidth="1"/>
    <col min="1554" max="1554" width="5.140625" style="2" customWidth="1"/>
    <col min="1555" max="1555" width="5" style="2" customWidth="1"/>
    <col min="1556" max="1556" width="5.28515625" style="2" customWidth="1"/>
    <col min="1557" max="1559" width="5.140625" style="2" customWidth="1"/>
    <col min="1560" max="1794" width="5.42578125" style="2"/>
    <col min="1795" max="1795" width="4.140625" style="2" customWidth="1"/>
    <col min="1796" max="1796" width="30.7109375" style="2" customWidth="1"/>
    <col min="1797" max="1797" width="7.42578125" style="2" customWidth="1"/>
    <col min="1798" max="1798" width="6.140625" style="2" customWidth="1"/>
    <col min="1799" max="1802" width="5.42578125" style="2" customWidth="1"/>
    <col min="1803" max="1804" width="6" style="2" customWidth="1"/>
    <col min="1805" max="1805" width="6.42578125" style="2" customWidth="1"/>
    <col min="1806" max="1808" width="6" style="2" customWidth="1"/>
    <col min="1809" max="1809" width="5.42578125" style="2" customWidth="1"/>
    <col min="1810" max="1810" width="5.140625" style="2" customWidth="1"/>
    <col min="1811" max="1811" width="5" style="2" customWidth="1"/>
    <col min="1812" max="1812" width="5.28515625" style="2" customWidth="1"/>
    <col min="1813" max="1815" width="5.140625" style="2" customWidth="1"/>
    <col min="1816" max="2050" width="5.42578125" style="2"/>
    <col min="2051" max="2051" width="4.140625" style="2" customWidth="1"/>
    <col min="2052" max="2052" width="30.7109375" style="2" customWidth="1"/>
    <col min="2053" max="2053" width="7.42578125" style="2" customWidth="1"/>
    <col min="2054" max="2054" width="6.140625" style="2" customWidth="1"/>
    <col min="2055" max="2058" width="5.42578125" style="2" customWidth="1"/>
    <col min="2059" max="2060" width="6" style="2" customWidth="1"/>
    <col min="2061" max="2061" width="6.42578125" style="2" customWidth="1"/>
    <col min="2062" max="2064" width="6" style="2" customWidth="1"/>
    <col min="2065" max="2065" width="5.42578125" style="2" customWidth="1"/>
    <col min="2066" max="2066" width="5.140625" style="2" customWidth="1"/>
    <col min="2067" max="2067" width="5" style="2" customWidth="1"/>
    <col min="2068" max="2068" width="5.28515625" style="2" customWidth="1"/>
    <col min="2069" max="2071" width="5.140625" style="2" customWidth="1"/>
    <col min="2072" max="2306" width="5.42578125" style="2"/>
    <col min="2307" max="2307" width="4.140625" style="2" customWidth="1"/>
    <col min="2308" max="2308" width="30.7109375" style="2" customWidth="1"/>
    <col min="2309" max="2309" width="7.42578125" style="2" customWidth="1"/>
    <col min="2310" max="2310" width="6.140625" style="2" customWidth="1"/>
    <col min="2311" max="2314" width="5.42578125" style="2" customWidth="1"/>
    <col min="2315" max="2316" width="6" style="2" customWidth="1"/>
    <col min="2317" max="2317" width="6.42578125" style="2" customWidth="1"/>
    <col min="2318" max="2320" width="6" style="2" customWidth="1"/>
    <col min="2321" max="2321" width="5.42578125" style="2" customWidth="1"/>
    <col min="2322" max="2322" width="5.140625" style="2" customWidth="1"/>
    <col min="2323" max="2323" width="5" style="2" customWidth="1"/>
    <col min="2324" max="2324" width="5.28515625" style="2" customWidth="1"/>
    <col min="2325" max="2327" width="5.140625" style="2" customWidth="1"/>
    <col min="2328" max="2562" width="5.42578125" style="2"/>
    <col min="2563" max="2563" width="4.140625" style="2" customWidth="1"/>
    <col min="2564" max="2564" width="30.7109375" style="2" customWidth="1"/>
    <col min="2565" max="2565" width="7.42578125" style="2" customWidth="1"/>
    <col min="2566" max="2566" width="6.140625" style="2" customWidth="1"/>
    <col min="2567" max="2570" width="5.42578125" style="2" customWidth="1"/>
    <col min="2571" max="2572" width="6" style="2" customWidth="1"/>
    <col min="2573" max="2573" width="6.42578125" style="2" customWidth="1"/>
    <col min="2574" max="2576" width="6" style="2" customWidth="1"/>
    <col min="2577" max="2577" width="5.42578125" style="2" customWidth="1"/>
    <col min="2578" max="2578" width="5.140625" style="2" customWidth="1"/>
    <col min="2579" max="2579" width="5" style="2" customWidth="1"/>
    <col min="2580" max="2580" width="5.28515625" style="2" customWidth="1"/>
    <col min="2581" max="2583" width="5.140625" style="2" customWidth="1"/>
    <col min="2584" max="2818" width="5.42578125" style="2"/>
    <col min="2819" max="2819" width="4.140625" style="2" customWidth="1"/>
    <col min="2820" max="2820" width="30.7109375" style="2" customWidth="1"/>
    <col min="2821" max="2821" width="7.42578125" style="2" customWidth="1"/>
    <col min="2822" max="2822" width="6.140625" style="2" customWidth="1"/>
    <col min="2823" max="2826" width="5.42578125" style="2" customWidth="1"/>
    <col min="2827" max="2828" width="6" style="2" customWidth="1"/>
    <col min="2829" max="2829" width="6.42578125" style="2" customWidth="1"/>
    <col min="2830" max="2832" width="6" style="2" customWidth="1"/>
    <col min="2833" max="2833" width="5.42578125" style="2" customWidth="1"/>
    <col min="2834" max="2834" width="5.140625" style="2" customWidth="1"/>
    <col min="2835" max="2835" width="5" style="2" customWidth="1"/>
    <col min="2836" max="2836" width="5.28515625" style="2" customWidth="1"/>
    <col min="2837" max="2839" width="5.140625" style="2" customWidth="1"/>
    <col min="2840" max="3074" width="5.42578125" style="2"/>
    <col min="3075" max="3075" width="4.140625" style="2" customWidth="1"/>
    <col min="3076" max="3076" width="30.7109375" style="2" customWidth="1"/>
    <col min="3077" max="3077" width="7.42578125" style="2" customWidth="1"/>
    <col min="3078" max="3078" width="6.140625" style="2" customWidth="1"/>
    <col min="3079" max="3082" width="5.42578125" style="2" customWidth="1"/>
    <col min="3083" max="3084" width="6" style="2" customWidth="1"/>
    <col min="3085" max="3085" width="6.42578125" style="2" customWidth="1"/>
    <col min="3086" max="3088" width="6" style="2" customWidth="1"/>
    <col min="3089" max="3089" width="5.42578125" style="2" customWidth="1"/>
    <col min="3090" max="3090" width="5.140625" style="2" customWidth="1"/>
    <col min="3091" max="3091" width="5" style="2" customWidth="1"/>
    <col min="3092" max="3092" width="5.28515625" style="2" customWidth="1"/>
    <col min="3093" max="3095" width="5.140625" style="2" customWidth="1"/>
    <col min="3096" max="3330" width="5.42578125" style="2"/>
    <col min="3331" max="3331" width="4.140625" style="2" customWidth="1"/>
    <col min="3332" max="3332" width="30.7109375" style="2" customWidth="1"/>
    <col min="3333" max="3333" width="7.42578125" style="2" customWidth="1"/>
    <col min="3334" max="3334" width="6.140625" style="2" customWidth="1"/>
    <col min="3335" max="3338" width="5.42578125" style="2" customWidth="1"/>
    <col min="3339" max="3340" width="6" style="2" customWidth="1"/>
    <col min="3341" max="3341" width="6.42578125" style="2" customWidth="1"/>
    <col min="3342" max="3344" width="6" style="2" customWidth="1"/>
    <col min="3345" max="3345" width="5.42578125" style="2" customWidth="1"/>
    <col min="3346" max="3346" width="5.140625" style="2" customWidth="1"/>
    <col min="3347" max="3347" width="5" style="2" customWidth="1"/>
    <col min="3348" max="3348" width="5.28515625" style="2" customWidth="1"/>
    <col min="3349" max="3351" width="5.140625" style="2" customWidth="1"/>
    <col min="3352" max="3586" width="5.42578125" style="2"/>
    <col min="3587" max="3587" width="4.140625" style="2" customWidth="1"/>
    <col min="3588" max="3588" width="30.7109375" style="2" customWidth="1"/>
    <col min="3589" max="3589" width="7.42578125" style="2" customWidth="1"/>
    <col min="3590" max="3590" width="6.140625" style="2" customWidth="1"/>
    <col min="3591" max="3594" width="5.42578125" style="2" customWidth="1"/>
    <col min="3595" max="3596" width="6" style="2" customWidth="1"/>
    <col min="3597" max="3597" width="6.42578125" style="2" customWidth="1"/>
    <col min="3598" max="3600" width="6" style="2" customWidth="1"/>
    <col min="3601" max="3601" width="5.42578125" style="2" customWidth="1"/>
    <col min="3602" max="3602" width="5.140625" style="2" customWidth="1"/>
    <col min="3603" max="3603" width="5" style="2" customWidth="1"/>
    <col min="3604" max="3604" width="5.28515625" style="2" customWidth="1"/>
    <col min="3605" max="3607" width="5.140625" style="2" customWidth="1"/>
    <col min="3608" max="3842" width="5.42578125" style="2"/>
    <col min="3843" max="3843" width="4.140625" style="2" customWidth="1"/>
    <col min="3844" max="3844" width="30.7109375" style="2" customWidth="1"/>
    <col min="3845" max="3845" width="7.42578125" style="2" customWidth="1"/>
    <col min="3846" max="3846" width="6.140625" style="2" customWidth="1"/>
    <col min="3847" max="3850" width="5.42578125" style="2" customWidth="1"/>
    <col min="3851" max="3852" width="6" style="2" customWidth="1"/>
    <col min="3853" max="3853" width="6.42578125" style="2" customWidth="1"/>
    <col min="3854" max="3856" width="6" style="2" customWidth="1"/>
    <col min="3857" max="3857" width="5.42578125" style="2" customWidth="1"/>
    <col min="3858" max="3858" width="5.140625" style="2" customWidth="1"/>
    <col min="3859" max="3859" width="5" style="2" customWidth="1"/>
    <col min="3860" max="3860" width="5.28515625" style="2" customWidth="1"/>
    <col min="3861" max="3863" width="5.140625" style="2" customWidth="1"/>
    <col min="3864" max="4098" width="5.42578125" style="2"/>
    <col min="4099" max="4099" width="4.140625" style="2" customWidth="1"/>
    <col min="4100" max="4100" width="30.7109375" style="2" customWidth="1"/>
    <col min="4101" max="4101" width="7.42578125" style="2" customWidth="1"/>
    <col min="4102" max="4102" width="6.140625" style="2" customWidth="1"/>
    <col min="4103" max="4106" width="5.42578125" style="2" customWidth="1"/>
    <col min="4107" max="4108" width="6" style="2" customWidth="1"/>
    <col min="4109" max="4109" width="6.42578125" style="2" customWidth="1"/>
    <col min="4110" max="4112" width="6" style="2" customWidth="1"/>
    <col min="4113" max="4113" width="5.42578125" style="2" customWidth="1"/>
    <col min="4114" max="4114" width="5.140625" style="2" customWidth="1"/>
    <col min="4115" max="4115" width="5" style="2" customWidth="1"/>
    <col min="4116" max="4116" width="5.28515625" style="2" customWidth="1"/>
    <col min="4117" max="4119" width="5.140625" style="2" customWidth="1"/>
    <col min="4120" max="4354" width="5.42578125" style="2"/>
    <col min="4355" max="4355" width="4.140625" style="2" customWidth="1"/>
    <col min="4356" max="4356" width="30.7109375" style="2" customWidth="1"/>
    <col min="4357" max="4357" width="7.42578125" style="2" customWidth="1"/>
    <col min="4358" max="4358" width="6.140625" style="2" customWidth="1"/>
    <col min="4359" max="4362" width="5.42578125" style="2" customWidth="1"/>
    <col min="4363" max="4364" width="6" style="2" customWidth="1"/>
    <col min="4365" max="4365" width="6.42578125" style="2" customWidth="1"/>
    <col min="4366" max="4368" width="6" style="2" customWidth="1"/>
    <col min="4369" max="4369" width="5.42578125" style="2" customWidth="1"/>
    <col min="4370" max="4370" width="5.140625" style="2" customWidth="1"/>
    <col min="4371" max="4371" width="5" style="2" customWidth="1"/>
    <col min="4372" max="4372" width="5.28515625" style="2" customWidth="1"/>
    <col min="4373" max="4375" width="5.140625" style="2" customWidth="1"/>
    <col min="4376" max="4610" width="5.42578125" style="2"/>
    <col min="4611" max="4611" width="4.140625" style="2" customWidth="1"/>
    <col min="4612" max="4612" width="30.7109375" style="2" customWidth="1"/>
    <col min="4613" max="4613" width="7.42578125" style="2" customWidth="1"/>
    <col min="4614" max="4614" width="6.140625" style="2" customWidth="1"/>
    <col min="4615" max="4618" width="5.42578125" style="2" customWidth="1"/>
    <col min="4619" max="4620" width="6" style="2" customWidth="1"/>
    <col min="4621" max="4621" width="6.42578125" style="2" customWidth="1"/>
    <col min="4622" max="4624" width="6" style="2" customWidth="1"/>
    <col min="4625" max="4625" width="5.42578125" style="2" customWidth="1"/>
    <col min="4626" max="4626" width="5.140625" style="2" customWidth="1"/>
    <col min="4627" max="4627" width="5" style="2" customWidth="1"/>
    <col min="4628" max="4628" width="5.28515625" style="2" customWidth="1"/>
    <col min="4629" max="4631" width="5.140625" style="2" customWidth="1"/>
    <col min="4632" max="4866" width="5.42578125" style="2"/>
    <col min="4867" max="4867" width="4.140625" style="2" customWidth="1"/>
    <col min="4868" max="4868" width="30.7109375" style="2" customWidth="1"/>
    <col min="4869" max="4869" width="7.42578125" style="2" customWidth="1"/>
    <col min="4870" max="4870" width="6.140625" style="2" customWidth="1"/>
    <col min="4871" max="4874" width="5.42578125" style="2" customWidth="1"/>
    <col min="4875" max="4876" width="6" style="2" customWidth="1"/>
    <col min="4877" max="4877" width="6.42578125" style="2" customWidth="1"/>
    <col min="4878" max="4880" width="6" style="2" customWidth="1"/>
    <col min="4881" max="4881" width="5.42578125" style="2" customWidth="1"/>
    <col min="4882" max="4882" width="5.140625" style="2" customWidth="1"/>
    <col min="4883" max="4883" width="5" style="2" customWidth="1"/>
    <col min="4884" max="4884" width="5.28515625" style="2" customWidth="1"/>
    <col min="4885" max="4887" width="5.140625" style="2" customWidth="1"/>
    <col min="4888" max="5122" width="5.42578125" style="2"/>
    <col min="5123" max="5123" width="4.140625" style="2" customWidth="1"/>
    <col min="5124" max="5124" width="30.7109375" style="2" customWidth="1"/>
    <col min="5125" max="5125" width="7.42578125" style="2" customWidth="1"/>
    <col min="5126" max="5126" width="6.140625" style="2" customWidth="1"/>
    <col min="5127" max="5130" width="5.42578125" style="2" customWidth="1"/>
    <col min="5131" max="5132" width="6" style="2" customWidth="1"/>
    <col min="5133" max="5133" width="6.42578125" style="2" customWidth="1"/>
    <col min="5134" max="5136" width="6" style="2" customWidth="1"/>
    <col min="5137" max="5137" width="5.42578125" style="2" customWidth="1"/>
    <col min="5138" max="5138" width="5.140625" style="2" customWidth="1"/>
    <col min="5139" max="5139" width="5" style="2" customWidth="1"/>
    <col min="5140" max="5140" width="5.28515625" style="2" customWidth="1"/>
    <col min="5141" max="5143" width="5.140625" style="2" customWidth="1"/>
    <col min="5144" max="5378" width="5.42578125" style="2"/>
    <col min="5379" max="5379" width="4.140625" style="2" customWidth="1"/>
    <col min="5380" max="5380" width="30.7109375" style="2" customWidth="1"/>
    <col min="5381" max="5381" width="7.42578125" style="2" customWidth="1"/>
    <col min="5382" max="5382" width="6.140625" style="2" customWidth="1"/>
    <col min="5383" max="5386" width="5.42578125" style="2" customWidth="1"/>
    <col min="5387" max="5388" width="6" style="2" customWidth="1"/>
    <col min="5389" max="5389" width="6.42578125" style="2" customWidth="1"/>
    <col min="5390" max="5392" width="6" style="2" customWidth="1"/>
    <col min="5393" max="5393" width="5.42578125" style="2" customWidth="1"/>
    <col min="5394" max="5394" width="5.140625" style="2" customWidth="1"/>
    <col min="5395" max="5395" width="5" style="2" customWidth="1"/>
    <col min="5396" max="5396" width="5.28515625" style="2" customWidth="1"/>
    <col min="5397" max="5399" width="5.140625" style="2" customWidth="1"/>
    <col min="5400" max="5634" width="5.42578125" style="2"/>
    <col min="5635" max="5635" width="4.140625" style="2" customWidth="1"/>
    <col min="5636" max="5636" width="30.7109375" style="2" customWidth="1"/>
    <col min="5637" max="5637" width="7.42578125" style="2" customWidth="1"/>
    <col min="5638" max="5638" width="6.140625" style="2" customWidth="1"/>
    <col min="5639" max="5642" width="5.42578125" style="2" customWidth="1"/>
    <col min="5643" max="5644" width="6" style="2" customWidth="1"/>
    <col min="5645" max="5645" width="6.42578125" style="2" customWidth="1"/>
    <col min="5646" max="5648" width="6" style="2" customWidth="1"/>
    <col min="5649" max="5649" width="5.42578125" style="2" customWidth="1"/>
    <col min="5650" max="5650" width="5.140625" style="2" customWidth="1"/>
    <col min="5651" max="5651" width="5" style="2" customWidth="1"/>
    <col min="5652" max="5652" width="5.28515625" style="2" customWidth="1"/>
    <col min="5653" max="5655" width="5.140625" style="2" customWidth="1"/>
    <col min="5656" max="5890" width="5.42578125" style="2"/>
    <col min="5891" max="5891" width="4.140625" style="2" customWidth="1"/>
    <col min="5892" max="5892" width="30.7109375" style="2" customWidth="1"/>
    <col min="5893" max="5893" width="7.42578125" style="2" customWidth="1"/>
    <col min="5894" max="5894" width="6.140625" style="2" customWidth="1"/>
    <col min="5895" max="5898" width="5.42578125" style="2" customWidth="1"/>
    <col min="5899" max="5900" width="6" style="2" customWidth="1"/>
    <col min="5901" max="5901" width="6.42578125" style="2" customWidth="1"/>
    <col min="5902" max="5904" width="6" style="2" customWidth="1"/>
    <col min="5905" max="5905" width="5.42578125" style="2" customWidth="1"/>
    <col min="5906" max="5906" width="5.140625" style="2" customWidth="1"/>
    <col min="5907" max="5907" width="5" style="2" customWidth="1"/>
    <col min="5908" max="5908" width="5.28515625" style="2" customWidth="1"/>
    <col min="5909" max="5911" width="5.140625" style="2" customWidth="1"/>
    <col min="5912" max="6146" width="5.42578125" style="2"/>
    <col min="6147" max="6147" width="4.140625" style="2" customWidth="1"/>
    <col min="6148" max="6148" width="30.7109375" style="2" customWidth="1"/>
    <col min="6149" max="6149" width="7.42578125" style="2" customWidth="1"/>
    <col min="6150" max="6150" width="6.140625" style="2" customWidth="1"/>
    <col min="6151" max="6154" width="5.42578125" style="2" customWidth="1"/>
    <col min="6155" max="6156" width="6" style="2" customWidth="1"/>
    <col min="6157" max="6157" width="6.42578125" style="2" customWidth="1"/>
    <col min="6158" max="6160" width="6" style="2" customWidth="1"/>
    <col min="6161" max="6161" width="5.42578125" style="2" customWidth="1"/>
    <col min="6162" max="6162" width="5.140625" style="2" customWidth="1"/>
    <col min="6163" max="6163" width="5" style="2" customWidth="1"/>
    <col min="6164" max="6164" width="5.28515625" style="2" customWidth="1"/>
    <col min="6165" max="6167" width="5.140625" style="2" customWidth="1"/>
    <col min="6168" max="6402" width="5.42578125" style="2"/>
    <col min="6403" max="6403" width="4.140625" style="2" customWidth="1"/>
    <col min="6404" max="6404" width="30.7109375" style="2" customWidth="1"/>
    <col min="6405" max="6405" width="7.42578125" style="2" customWidth="1"/>
    <col min="6406" max="6406" width="6.140625" style="2" customWidth="1"/>
    <col min="6407" max="6410" width="5.42578125" style="2" customWidth="1"/>
    <col min="6411" max="6412" width="6" style="2" customWidth="1"/>
    <col min="6413" max="6413" width="6.42578125" style="2" customWidth="1"/>
    <col min="6414" max="6416" width="6" style="2" customWidth="1"/>
    <col min="6417" max="6417" width="5.42578125" style="2" customWidth="1"/>
    <col min="6418" max="6418" width="5.140625" style="2" customWidth="1"/>
    <col min="6419" max="6419" width="5" style="2" customWidth="1"/>
    <col min="6420" max="6420" width="5.28515625" style="2" customWidth="1"/>
    <col min="6421" max="6423" width="5.140625" style="2" customWidth="1"/>
    <col min="6424" max="6658" width="5.42578125" style="2"/>
    <col min="6659" max="6659" width="4.140625" style="2" customWidth="1"/>
    <col min="6660" max="6660" width="30.7109375" style="2" customWidth="1"/>
    <col min="6661" max="6661" width="7.42578125" style="2" customWidth="1"/>
    <col min="6662" max="6662" width="6.140625" style="2" customWidth="1"/>
    <col min="6663" max="6666" width="5.42578125" style="2" customWidth="1"/>
    <col min="6667" max="6668" width="6" style="2" customWidth="1"/>
    <col min="6669" max="6669" width="6.42578125" style="2" customWidth="1"/>
    <col min="6670" max="6672" width="6" style="2" customWidth="1"/>
    <col min="6673" max="6673" width="5.42578125" style="2" customWidth="1"/>
    <col min="6674" max="6674" width="5.140625" style="2" customWidth="1"/>
    <col min="6675" max="6675" width="5" style="2" customWidth="1"/>
    <col min="6676" max="6676" width="5.28515625" style="2" customWidth="1"/>
    <col min="6677" max="6679" width="5.140625" style="2" customWidth="1"/>
    <col min="6680" max="6914" width="5.42578125" style="2"/>
    <col min="6915" max="6915" width="4.140625" style="2" customWidth="1"/>
    <col min="6916" max="6916" width="30.7109375" style="2" customWidth="1"/>
    <col min="6917" max="6917" width="7.42578125" style="2" customWidth="1"/>
    <col min="6918" max="6918" width="6.140625" style="2" customWidth="1"/>
    <col min="6919" max="6922" width="5.42578125" style="2" customWidth="1"/>
    <col min="6923" max="6924" width="6" style="2" customWidth="1"/>
    <col min="6925" max="6925" width="6.42578125" style="2" customWidth="1"/>
    <col min="6926" max="6928" width="6" style="2" customWidth="1"/>
    <col min="6929" max="6929" width="5.42578125" style="2" customWidth="1"/>
    <col min="6930" max="6930" width="5.140625" style="2" customWidth="1"/>
    <col min="6931" max="6931" width="5" style="2" customWidth="1"/>
    <col min="6932" max="6932" width="5.28515625" style="2" customWidth="1"/>
    <col min="6933" max="6935" width="5.140625" style="2" customWidth="1"/>
    <col min="6936" max="7170" width="5.42578125" style="2"/>
    <col min="7171" max="7171" width="4.140625" style="2" customWidth="1"/>
    <col min="7172" max="7172" width="30.7109375" style="2" customWidth="1"/>
    <col min="7173" max="7173" width="7.42578125" style="2" customWidth="1"/>
    <col min="7174" max="7174" width="6.140625" style="2" customWidth="1"/>
    <col min="7175" max="7178" width="5.42578125" style="2" customWidth="1"/>
    <col min="7179" max="7180" width="6" style="2" customWidth="1"/>
    <col min="7181" max="7181" width="6.42578125" style="2" customWidth="1"/>
    <col min="7182" max="7184" width="6" style="2" customWidth="1"/>
    <col min="7185" max="7185" width="5.42578125" style="2" customWidth="1"/>
    <col min="7186" max="7186" width="5.140625" style="2" customWidth="1"/>
    <col min="7187" max="7187" width="5" style="2" customWidth="1"/>
    <col min="7188" max="7188" width="5.28515625" style="2" customWidth="1"/>
    <col min="7189" max="7191" width="5.140625" style="2" customWidth="1"/>
    <col min="7192" max="7426" width="5.42578125" style="2"/>
    <col min="7427" max="7427" width="4.140625" style="2" customWidth="1"/>
    <col min="7428" max="7428" width="30.7109375" style="2" customWidth="1"/>
    <col min="7429" max="7429" width="7.42578125" style="2" customWidth="1"/>
    <col min="7430" max="7430" width="6.140625" style="2" customWidth="1"/>
    <col min="7431" max="7434" width="5.42578125" style="2" customWidth="1"/>
    <col min="7435" max="7436" width="6" style="2" customWidth="1"/>
    <col min="7437" max="7437" width="6.42578125" style="2" customWidth="1"/>
    <col min="7438" max="7440" width="6" style="2" customWidth="1"/>
    <col min="7441" max="7441" width="5.42578125" style="2" customWidth="1"/>
    <col min="7442" max="7442" width="5.140625" style="2" customWidth="1"/>
    <col min="7443" max="7443" width="5" style="2" customWidth="1"/>
    <col min="7444" max="7444" width="5.28515625" style="2" customWidth="1"/>
    <col min="7445" max="7447" width="5.140625" style="2" customWidth="1"/>
    <col min="7448" max="7682" width="5.42578125" style="2"/>
    <col min="7683" max="7683" width="4.140625" style="2" customWidth="1"/>
    <col min="7684" max="7684" width="30.7109375" style="2" customWidth="1"/>
    <col min="7685" max="7685" width="7.42578125" style="2" customWidth="1"/>
    <col min="7686" max="7686" width="6.140625" style="2" customWidth="1"/>
    <col min="7687" max="7690" width="5.42578125" style="2" customWidth="1"/>
    <col min="7691" max="7692" width="6" style="2" customWidth="1"/>
    <col min="7693" max="7693" width="6.42578125" style="2" customWidth="1"/>
    <col min="7694" max="7696" width="6" style="2" customWidth="1"/>
    <col min="7697" max="7697" width="5.42578125" style="2" customWidth="1"/>
    <col min="7698" max="7698" width="5.140625" style="2" customWidth="1"/>
    <col min="7699" max="7699" width="5" style="2" customWidth="1"/>
    <col min="7700" max="7700" width="5.28515625" style="2" customWidth="1"/>
    <col min="7701" max="7703" width="5.140625" style="2" customWidth="1"/>
    <col min="7704" max="7938" width="5.42578125" style="2"/>
    <col min="7939" max="7939" width="4.140625" style="2" customWidth="1"/>
    <col min="7940" max="7940" width="30.7109375" style="2" customWidth="1"/>
    <col min="7941" max="7941" width="7.42578125" style="2" customWidth="1"/>
    <col min="7942" max="7942" width="6.140625" style="2" customWidth="1"/>
    <col min="7943" max="7946" width="5.42578125" style="2" customWidth="1"/>
    <col min="7947" max="7948" width="6" style="2" customWidth="1"/>
    <col min="7949" max="7949" width="6.42578125" style="2" customWidth="1"/>
    <col min="7950" max="7952" width="6" style="2" customWidth="1"/>
    <col min="7953" max="7953" width="5.42578125" style="2" customWidth="1"/>
    <col min="7954" max="7954" width="5.140625" style="2" customWidth="1"/>
    <col min="7955" max="7955" width="5" style="2" customWidth="1"/>
    <col min="7956" max="7956" width="5.28515625" style="2" customWidth="1"/>
    <col min="7957" max="7959" width="5.140625" style="2" customWidth="1"/>
    <col min="7960" max="8194" width="5.42578125" style="2"/>
    <col min="8195" max="8195" width="4.140625" style="2" customWidth="1"/>
    <col min="8196" max="8196" width="30.7109375" style="2" customWidth="1"/>
    <col min="8197" max="8197" width="7.42578125" style="2" customWidth="1"/>
    <col min="8198" max="8198" width="6.140625" style="2" customWidth="1"/>
    <col min="8199" max="8202" width="5.42578125" style="2" customWidth="1"/>
    <col min="8203" max="8204" width="6" style="2" customWidth="1"/>
    <col min="8205" max="8205" width="6.42578125" style="2" customWidth="1"/>
    <col min="8206" max="8208" width="6" style="2" customWidth="1"/>
    <col min="8209" max="8209" width="5.42578125" style="2" customWidth="1"/>
    <col min="8210" max="8210" width="5.140625" style="2" customWidth="1"/>
    <col min="8211" max="8211" width="5" style="2" customWidth="1"/>
    <col min="8212" max="8212" width="5.28515625" style="2" customWidth="1"/>
    <col min="8213" max="8215" width="5.140625" style="2" customWidth="1"/>
    <col min="8216" max="8450" width="5.42578125" style="2"/>
    <col min="8451" max="8451" width="4.140625" style="2" customWidth="1"/>
    <col min="8452" max="8452" width="30.7109375" style="2" customWidth="1"/>
    <col min="8453" max="8453" width="7.42578125" style="2" customWidth="1"/>
    <col min="8454" max="8454" width="6.140625" style="2" customWidth="1"/>
    <col min="8455" max="8458" width="5.42578125" style="2" customWidth="1"/>
    <col min="8459" max="8460" width="6" style="2" customWidth="1"/>
    <col min="8461" max="8461" width="6.42578125" style="2" customWidth="1"/>
    <col min="8462" max="8464" width="6" style="2" customWidth="1"/>
    <col min="8465" max="8465" width="5.42578125" style="2" customWidth="1"/>
    <col min="8466" max="8466" width="5.140625" style="2" customWidth="1"/>
    <col min="8467" max="8467" width="5" style="2" customWidth="1"/>
    <col min="8468" max="8468" width="5.28515625" style="2" customWidth="1"/>
    <col min="8469" max="8471" width="5.140625" style="2" customWidth="1"/>
    <col min="8472" max="8706" width="5.42578125" style="2"/>
    <col min="8707" max="8707" width="4.140625" style="2" customWidth="1"/>
    <col min="8708" max="8708" width="30.7109375" style="2" customWidth="1"/>
    <col min="8709" max="8709" width="7.42578125" style="2" customWidth="1"/>
    <col min="8710" max="8710" width="6.140625" style="2" customWidth="1"/>
    <col min="8711" max="8714" width="5.42578125" style="2" customWidth="1"/>
    <col min="8715" max="8716" width="6" style="2" customWidth="1"/>
    <col min="8717" max="8717" width="6.42578125" style="2" customWidth="1"/>
    <col min="8718" max="8720" width="6" style="2" customWidth="1"/>
    <col min="8721" max="8721" width="5.42578125" style="2" customWidth="1"/>
    <col min="8722" max="8722" width="5.140625" style="2" customWidth="1"/>
    <col min="8723" max="8723" width="5" style="2" customWidth="1"/>
    <col min="8724" max="8724" width="5.28515625" style="2" customWidth="1"/>
    <col min="8725" max="8727" width="5.140625" style="2" customWidth="1"/>
    <col min="8728" max="8962" width="5.42578125" style="2"/>
    <col min="8963" max="8963" width="4.140625" style="2" customWidth="1"/>
    <col min="8964" max="8964" width="30.7109375" style="2" customWidth="1"/>
    <col min="8965" max="8965" width="7.42578125" style="2" customWidth="1"/>
    <col min="8966" max="8966" width="6.140625" style="2" customWidth="1"/>
    <col min="8967" max="8970" width="5.42578125" style="2" customWidth="1"/>
    <col min="8971" max="8972" width="6" style="2" customWidth="1"/>
    <col min="8973" max="8973" width="6.42578125" style="2" customWidth="1"/>
    <col min="8974" max="8976" width="6" style="2" customWidth="1"/>
    <col min="8977" max="8977" width="5.42578125" style="2" customWidth="1"/>
    <col min="8978" max="8978" width="5.140625" style="2" customWidth="1"/>
    <col min="8979" max="8979" width="5" style="2" customWidth="1"/>
    <col min="8980" max="8980" width="5.28515625" style="2" customWidth="1"/>
    <col min="8981" max="8983" width="5.140625" style="2" customWidth="1"/>
    <col min="8984" max="9218" width="5.42578125" style="2"/>
    <col min="9219" max="9219" width="4.140625" style="2" customWidth="1"/>
    <col min="9220" max="9220" width="30.7109375" style="2" customWidth="1"/>
    <col min="9221" max="9221" width="7.42578125" style="2" customWidth="1"/>
    <col min="9222" max="9222" width="6.140625" style="2" customWidth="1"/>
    <col min="9223" max="9226" width="5.42578125" style="2" customWidth="1"/>
    <col min="9227" max="9228" width="6" style="2" customWidth="1"/>
    <col min="9229" max="9229" width="6.42578125" style="2" customWidth="1"/>
    <col min="9230" max="9232" width="6" style="2" customWidth="1"/>
    <col min="9233" max="9233" width="5.42578125" style="2" customWidth="1"/>
    <col min="9234" max="9234" width="5.140625" style="2" customWidth="1"/>
    <col min="9235" max="9235" width="5" style="2" customWidth="1"/>
    <col min="9236" max="9236" width="5.28515625" style="2" customWidth="1"/>
    <col min="9237" max="9239" width="5.140625" style="2" customWidth="1"/>
    <col min="9240" max="9474" width="5.42578125" style="2"/>
    <col min="9475" max="9475" width="4.140625" style="2" customWidth="1"/>
    <col min="9476" max="9476" width="30.7109375" style="2" customWidth="1"/>
    <col min="9477" max="9477" width="7.42578125" style="2" customWidth="1"/>
    <col min="9478" max="9478" width="6.140625" style="2" customWidth="1"/>
    <col min="9479" max="9482" width="5.42578125" style="2" customWidth="1"/>
    <col min="9483" max="9484" width="6" style="2" customWidth="1"/>
    <col min="9485" max="9485" width="6.42578125" style="2" customWidth="1"/>
    <col min="9486" max="9488" width="6" style="2" customWidth="1"/>
    <col min="9489" max="9489" width="5.42578125" style="2" customWidth="1"/>
    <col min="9490" max="9490" width="5.140625" style="2" customWidth="1"/>
    <col min="9491" max="9491" width="5" style="2" customWidth="1"/>
    <col min="9492" max="9492" width="5.28515625" style="2" customWidth="1"/>
    <col min="9493" max="9495" width="5.140625" style="2" customWidth="1"/>
    <col min="9496" max="9730" width="5.42578125" style="2"/>
    <col min="9731" max="9731" width="4.140625" style="2" customWidth="1"/>
    <col min="9732" max="9732" width="30.7109375" style="2" customWidth="1"/>
    <col min="9733" max="9733" width="7.42578125" style="2" customWidth="1"/>
    <col min="9734" max="9734" width="6.140625" style="2" customWidth="1"/>
    <col min="9735" max="9738" width="5.42578125" style="2" customWidth="1"/>
    <col min="9739" max="9740" width="6" style="2" customWidth="1"/>
    <col min="9741" max="9741" width="6.42578125" style="2" customWidth="1"/>
    <col min="9742" max="9744" width="6" style="2" customWidth="1"/>
    <col min="9745" max="9745" width="5.42578125" style="2" customWidth="1"/>
    <col min="9746" max="9746" width="5.140625" style="2" customWidth="1"/>
    <col min="9747" max="9747" width="5" style="2" customWidth="1"/>
    <col min="9748" max="9748" width="5.28515625" style="2" customWidth="1"/>
    <col min="9749" max="9751" width="5.140625" style="2" customWidth="1"/>
    <col min="9752" max="9986" width="5.42578125" style="2"/>
    <col min="9987" max="9987" width="4.140625" style="2" customWidth="1"/>
    <col min="9988" max="9988" width="30.7109375" style="2" customWidth="1"/>
    <col min="9989" max="9989" width="7.42578125" style="2" customWidth="1"/>
    <col min="9990" max="9990" width="6.140625" style="2" customWidth="1"/>
    <col min="9991" max="9994" width="5.42578125" style="2" customWidth="1"/>
    <col min="9995" max="9996" width="6" style="2" customWidth="1"/>
    <col min="9997" max="9997" width="6.42578125" style="2" customWidth="1"/>
    <col min="9998" max="10000" width="6" style="2" customWidth="1"/>
    <col min="10001" max="10001" width="5.42578125" style="2" customWidth="1"/>
    <col min="10002" max="10002" width="5.140625" style="2" customWidth="1"/>
    <col min="10003" max="10003" width="5" style="2" customWidth="1"/>
    <col min="10004" max="10004" width="5.28515625" style="2" customWidth="1"/>
    <col min="10005" max="10007" width="5.140625" style="2" customWidth="1"/>
    <col min="10008" max="10242" width="5.42578125" style="2"/>
    <col min="10243" max="10243" width="4.140625" style="2" customWidth="1"/>
    <col min="10244" max="10244" width="30.7109375" style="2" customWidth="1"/>
    <col min="10245" max="10245" width="7.42578125" style="2" customWidth="1"/>
    <col min="10246" max="10246" width="6.140625" style="2" customWidth="1"/>
    <col min="10247" max="10250" width="5.42578125" style="2" customWidth="1"/>
    <col min="10251" max="10252" width="6" style="2" customWidth="1"/>
    <col min="10253" max="10253" width="6.42578125" style="2" customWidth="1"/>
    <col min="10254" max="10256" width="6" style="2" customWidth="1"/>
    <col min="10257" max="10257" width="5.42578125" style="2" customWidth="1"/>
    <col min="10258" max="10258" width="5.140625" style="2" customWidth="1"/>
    <col min="10259" max="10259" width="5" style="2" customWidth="1"/>
    <col min="10260" max="10260" width="5.28515625" style="2" customWidth="1"/>
    <col min="10261" max="10263" width="5.140625" style="2" customWidth="1"/>
    <col min="10264" max="10498" width="5.42578125" style="2"/>
    <col min="10499" max="10499" width="4.140625" style="2" customWidth="1"/>
    <col min="10500" max="10500" width="30.7109375" style="2" customWidth="1"/>
    <col min="10501" max="10501" width="7.42578125" style="2" customWidth="1"/>
    <col min="10502" max="10502" width="6.140625" style="2" customWidth="1"/>
    <col min="10503" max="10506" width="5.42578125" style="2" customWidth="1"/>
    <col min="10507" max="10508" width="6" style="2" customWidth="1"/>
    <col min="10509" max="10509" width="6.42578125" style="2" customWidth="1"/>
    <col min="10510" max="10512" width="6" style="2" customWidth="1"/>
    <col min="10513" max="10513" width="5.42578125" style="2" customWidth="1"/>
    <col min="10514" max="10514" width="5.140625" style="2" customWidth="1"/>
    <col min="10515" max="10515" width="5" style="2" customWidth="1"/>
    <col min="10516" max="10516" width="5.28515625" style="2" customWidth="1"/>
    <col min="10517" max="10519" width="5.140625" style="2" customWidth="1"/>
    <col min="10520" max="10754" width="5.42578125" style="2"/>
    <col min="10755" max="10755" width="4.140625" style="2" customWidth="1"/>
    <col min="10756" max="10756" width="30.7109375" style="2" customWidth="1"/>
    <col min="10757" max="10757" width="7.42578125" style="2" customWidth="1"/>
    <col min="10758" max="10758" width="6.140625" style="2" customWidth="1"/>
    <col min="10759" max="10762" width="5.42578125" style="2" customWidth="1"/>
    <col min="10763" max="10764" width="6" style="2" customWidth="1"/>
    <col min="10765" max="10765" width="6.42578125" style="2" customWidth="1"/>
    <col min="10766" max="10768" width="6" style="2" customWidth="1"/>
    <col min="10769" max="10769" width="5.42578125" style="2" customWidth="1"/>
    <col min="10770" max="10770" width="5.140625" style="2" customWidth="1"/>
    <col min="10771" max="10771" width="5" style="2" customWidth="1"/>
    <col min="10772" max="10772" width="5.28515625" style="2" customWidth="1"/>
    <col min="10773" max="10775" width="5.140625" style="2" customWidth="1"/>
    <col min="10776" max="11010" width="5.42578125" style="2"/>
    <col min="11011" max="11011" width="4.140625" style="2" customWidth="1"/>
    <col min="11012" max="11012" width="30.7109375" style="2" customWidth="1"/>
    <col min="11013" max="11013" width="7.42578125" style="2" customWidth="1"/>
    <col min="11014" max="11014" width="6.140625" style="2" customWidth="1"/>
    <col min="11015" max="11018" width="5.42578125" style="2" customWidth="1"/>
    <col min="11019" max="11020" width="6" style="2" customWidth="1"/>
    <col min="11021" max="11021" width="6.42578125" style="2" customWidth="1"/>
    <col min="11022" max="11024" width="6" style="2" customWidth="1"/>
    <col min="11025" max="11025" width="5.42578125" style="2" customWidth="1"/>
    <col min="11026" max="11026" width="5.140625" style="2" customWidth="1"/>
    <col min="11027" max="11027" width="5" style="2" customWidth="1"/>
    <col min="11028" max="11028" width="5.28515625" style="2" customWidth="1"/>
    <col min="11029" max="11031" width="5.140625" style="2" customWidth="1"/>
    <col min="11032" max="11266" width="5.42578125" style="2"/>
    <col min="11267" max="11267" width="4.140625" style="2" customWidth="1"/>
    <col min="11268" max="11268" width="30.7109375" style="2" customWidth="1"/>
    <col min="11269" max="11269" width="7.42578125" style="2" customWidth="1"/>
    <col min="11270" max="11270" width="6.140625" style="2" customWidth="1"/>
    <col min="11271" max="11274" width="5.42578125" style="2" customWidth="1"/>
    <col min="11275" max="11276" width="6" style="2" customWidth="1"/>
    <col min="11277" max="11277" width="6.42578125" style="2" customWidth="1"/>
    <col min="11278" max="11280" width="6" style="2" customWidth="1"/>
    <col min="11281" max="11281" width="5.42578125" style="2" customWidth="1"/>
    <col min="11282" max="11282" width="5.140625" style="2" customWidth="1"/>
    <col min="11283" max="11283" width="5" style="2" customWidth="1"/>
    <col min="11284" max="11284" width="5.28515625" style="2" customWidth="1"/>
    <col min="11285" max="11287" width="5.140625" style="2" customWidth="1"/>
    <col min="11288" max="11522" width="5.42578125" style="2"/>
    <col min="11523" max="11523" width="4.140625" style="2" customWidth="1"/>
    <col min="11524" max="11524" width="30.7109375" style="2" customWidth="1"/>
    <col min="11525" max="11525" width="7.42578125" style="2" customWidth="1"/>
    <col min="11526" max="11526" width="6.140625" style="2" customWidth="1"/>
    <col min="11527" max="11530" width="5.42578125" style="2" customWidth="1"/>
    <col min="11531" max="11532" width="6" style="2" customWidth="1"/>
    <col min="11533" max="11533" width="6.42578125" style="2" customWidth="1"/>
    <col min="11534" max="11536" width="6" style="2" customWidth="1"/>
    <col min="11537" max="11537" width="5.42578125" style="2" customWidth="1"/>
    <col min="11538" max="11538" width="5.140625" style="2" customWidth="1"/>
    <col min="11539" max="11539" width="5" style="2" customWidth="1"/>
    <col min="11540" max="11540" width="5.28515625" style="2" customWidth="1"/>
    <col min="11541" max="11543" width="5.140625" style="2" customWidth="1"/>
    <col min="11544" max="11778" width="5.42578125" style="2"/>
    <col min="11779" max="11779" width="4.140625" style="2" customWidth="1"/>
    <col min="11780" max="11780" width="30.7109375" style="2" customWidth="1"/>
    <col min="11781" max="11781" width="7.42578125" style="2" customWidth="1"/>
    <col min="11782" max="11782" width="6.140625" style="2" customWidth="1"/>
    <col min="11783" max="11786" width="5.42578125" style="2" customWidth="1"/>
    <col min="11787" max="11788" width="6" style="2" customWidth="1"/>
    <col min="11789" max="11789" width="6.42578125" style="2" customWidth="1"/>
    <col min="11790" max="11792" width="6" style="2" customWidth="1"/>
    <col min="11793" max="11793" width="5.42578125" style="2" customWidth="1"/>
    <col min="11794" max="11794" width="5.140625" style="2" customWidth="1"/>
    <col min="11795" max="11795" width="5" style="2" customWidth="1"/>
    <col min="11796" max="11796" width="5.28515625" style="2" customWidth="1"/>
    <col min="11797" max="11799" width="5.140625" style="2" customWidth="1"/>
    <col min="11800" max="12034" width="5.42578125" style="2"/>
    <col min="12035" max="12035" width="4.140625" style="2" customWidth="1"/>
    <col min="12036" max="12036" width="30.7109375" style="2" customWidth="1"/>
    <col min="12037" max="12037" width="7.42578125" style="2" customWidth="1"/>
    <col min="12038" max="12038" width="6.140625" style="2" customWidth="1"/>
    <col min="12039" max="12042" width="5.42578125" style="2" customWidth="1"/>
    <col min="12043" max="12044" width="6" style="2" customWidth="1"/>
    <col min="12045" max="12045" width="6.42578125" style="2" customWidth="1"/>
    <col min="12046" max="12048" width="6" style="2" customWidth="1"/>
    <col min="12049" max="12049" width="5.42578125" style="2" customWidth="1"/>
    <col min="12050" max="12050" width="5.140625" style="2" customWidth="1"/>
    <col min="12051" max="12051" width="5" style="2" customWidth="1"/>
    <col min="12052" max="12052" width="5.28515625" style="2" customWidth="1"/>
    <col min="12053" max="12055" width="5.140625" style="2" customWidth="1"/>
    <col min="12056" max="12290" width="5.42578125" style="2"/>
    <col min="12291" max="12291" width="4.140625" style="2" customWidth="1"/>
    <col min="12292" max="12292" width="30.7109375" style="2" customWidth="1"/>
    <col min="12293" max="12293" width="7.42578125" style="2" customWidth="1"/>
    <col min="12294" max="12294" width="6.140625" style="2" customWidth="1"/>
    <col min="12295" max="12298" width="5.42578125" style="2" customWidth="1"/>
    <col min="12299" max="12300" width="6" style="2" customWidth="1"/>
    <col min="12301" max="12301" width="6.42578125" style="2" customWidth="1"/>
    <col min="12302" max="12304" width="6" style="2" customWidth="1"/>
    <col min="12305" max="12305" width="5.42578125" style="2" customWidth="1"/>
    <col min="12306" max="12306" width="5.140625" style="2" customWidth="1"/>
    <col min="12307" max="12307" width="5" style="2" customWidth="1"/>
    <col min="12308" max="12308" width="5.28515625" style="2" customWidth="1"/>
    <col min="12309" max="12311" width="5.140625" style="2" customWidth="1"/>
    <col min="12312" max="12546" width="5.42578125" style="2"/>
    <col min="12547" max="12547" width="4.140625" style="2" customWidth="1"/>
    <col min="12548" max="12548" width="30.7109375" style="2" customWidth="1"/>
    <col min="12549" max="12549" width="7.42578125" style="2" customWidth="1"/>
    <col min="12550" max="12550" width="6.140625" style="2" customWidth="1"/>
    <col min="12551" max="12554" width="5.42578125" style="2" customWidth="1"/>
    <col min="12555" max="12556" width="6" style="2" customWidth="1"/>
    <col min="12557" max="12557" width="6.42578125" style="2" customWidth="1"/>
    <col min="12558" max="12560" width="6" style="2" customWidth="1"/>
    <col min="12561" max="12561" width="5.42578125" style="2" customWidth="1"/>
    <col min="12562" max="12562" width="5.140625" style="2" customWidth="1"/>
    <col min="12563" max="12563" width="5" style="2" customWidth="1"/>
    <col min="12564" max="12564" width="5.28515625" style="2" customWidth="1"/>
    <col min="12565" max="12567" width="5.140625" style="2" customWidth="1"/>
    <col min="12568" max="12802" width="5.42578125" style="2"/>
    <col min="12803" max="12803" width="4.140625" style="2" customWidth="1"/>
    <col min="12804" max="12804" width="30.7109375" style="2" customWidth="1"/>
    <col min="12805" max="12805" width="7.42578125" style="2" customWidth="1"/>
    <col min="12806" max="12806" width="6.140625" style="2" customWidth="1"/>
    <col min="12807" max="12810" width="5.42578125" style="2" customWidth="1"/>
    <col min="12811" max="12812" width="6" style="2" customWidth="1"/>
    <col min="12813" max="12813" width="6.42578125" style="2" customWidth="1"/>
    <col min="12814" max="12816" width="6" style="2" customWidth="1"/>
    <col min="12817" max="12817" width="5.42578125" style="2" customWidth="1"/>
    <col min="12818" max="12818" width="5.140625" style="2" customWidth="1"/>
    <col min="12819" max="12819" width="5" style="2" customWidth="1"/>
    <col min="12820" max="12820" width="5.28515625" style="2" customWidth="1"/>
    <col min="12821" max="12823" width="5.140625" style="2" customWidth="1"/>
    <col min="12824" max="13058" width="5.42578125" style="2"/>
    <col min="13059" max="13059" width="4.140625" style="2" customWidth="1"/>
    <col min="13060" max="13060" width="30.7109375" style="2" customWidth="1"/>
    <col min="13061" max="13061" width="7.42578125" style="2" customWidth="1"/>
    <col min="13062" max="13062" width="6.140625" style="2" customWidth="1"/>
    <col min="13063" max="13066" width="5.42578125" style="2" customWidth="1"/>
    <col min="13067" max="13068" width="6" style="2" customWidth="1"/>
    <col min="13069" max="13069" width="6.42578125" style="2" customWidth="1"/>
    <col min="13070" max="13072" width="6" style="2" customWidth="1"/>
    <col min="13073" max="13073" width="5.42578125" style="2" customWidth="1"/>
    <col min="13074" max="13074" width="5.140625" style="2" customWidth="1"/>
    <col min="13075" max="13075" width="5" style="2" customWidth="1"/>
    <col min="13076" max="13076" width="5.28515625" style="2" customWidth="1"/>
    <col min="13077" max="13079" width="5.140625" style="2" customWidth="1"/>
    <col min="13080" max="13314" width="5.42578125" style="2"/>
    <col min="13315" max="13315" width="4.140625" style="2" customWidth="1"/>
    <col min="13316" max="13316" width="30.7109375" style="2" customWidth="1"/>
    <col min="13317" max="13317" width="7.42578125" style="2" customWidth="1"/>
    <col min="13318" max="13318" width="6.140625" style="2" customWidth="1"/>
    <col min="13319" max="13322" width="5.42578125" style="2" customWidth="1"/>
    <col min="13323" max="13324" width="6" style="2" customWidth="1"/>
    <col min="13325" max="13325" width="6.42578125" style="2" customWidth="1"/>
    <col min="13326" max="13328" width="6" style="2" customWidth="1"/>
    <col min="13329" max="13329" width="5.42578125" style="2" customWidth="1"/>
    <col min="13330" max="13330" width="5.140625" style="2" customWidth="1"/>
    <col min="13331" max="13331" width="5" style="2" customWidth="1"/>
    <col min="13332" max="13332" width="5.28515625" style="2" customWidth="1"/>
    <col min="13333" max="13335" width="5.140625" style="2" customWidth="1"/>
    <col min="13336" max="13570" width="5.42578125" style="2"/>
    <col min="13571" max="13571" width="4.140625" style="2" customWidth="1"/>
    <col min="13572" max="13572" width="30.7109375" style="2" customWidth="1"/>
    <col min="13573" max="13573" width="7.42578125" style="2" customWidth="1"/>
    <col min="13574" max="13574" width="6.140625" style="2" customWidth="1"/>
    <col min="13575" max="13578" width="5.42578125" style="2" customWidth="1"/>
    <col min="13579" max="13580" width="6" style="2" customWidth="1"/>
    <col min="13581" max="13581" width="6.42578125" style="2" customWidth="1"/>
    <col min="13582" max="13584" width="6" style="2" customWidth="1"/>
    <col min="13585" max="13585" width="5.42578125" style="2" customWidth="1"/>
    <col min="13586" max="13586" width="5.140625" style="2" customWidth="1"/>
    <col min="13587" max="13587" width="5" style="2" customWidth="1"/>
    <col min="13588" max="13588" width="5.28515625" style="2" customWidth="1"/>
    <col min="13589" max="13591" width="5.140625" style="2" customWidth="1"/>
    <col min="13592" max="13826" width="5.42578125" style="2"/>
    <col min="13827" max="13827" width="4.140625" style="2" customWidth="1"/>
    <col min="13828" max="13828" width="30.7109375" style="2" customWidth="1"/>
    <col min="13829" max="13829" width="7.42578125" style="2" customWidth="1"/>
    <col min="13830" max="13830" width="6.140625" style="2" customWidth="1"/>
    <col min="13831" max="13834" width="5.42578125" style="2" customWidth="1"/>
    <col min="13835" max="13836" width="6" style="2" customWidth="1"/>
    <col min="13837" max="13837" width="6.42578125" style="2" customWidth="1"/>
    <col min="13838" max="13840" width="6" style="2" customWidth="1"/>
    <col min="13841" max="13841" width="5.42578125" style="2" customWidth="1"/>
    <col min="13842" max="13842" width="5.140625" style="2" customWidth="1"/>
    <col min="13843" max="13843" width="5" style="2" customWidth="1"/>
    <col min="13844" max="13844" width="5.28515625" style="2" customWidth="1"/>
    <col min="13845" max="13847" width="5.140625" style="2" customWidth="1"/>
    <col min="13848" max="14082" width="5.42578125" style="2"/>
    <col min="14083" max="14083" width="4.140625" style="2" customWidth="1"/>
    <col min="14084" max="14084" width="30.7109375" style="2" customWidth="1"/>
    <col min="14085" max="14085" width="7.42578125" style="2" customWidth="1"/>
    <col min="14086" max="14086" width="6.140625" style="2" customWidth="1"/>
    <col min="14087" max="14090" width="5.42578125" style="2" customWidth="1"/>
    <col min="14091" max="14092" width="6" style="2" customWidth="1"/>
    <col min="14093" max="14093" width="6.42578125" style="2" customWidth="1"/>
    <col min="14094" max="14096" width="6" style="2" customWidth="1"/>
    <col min="14097" max="14097" width="5.42578125" style="2" customWidth="1"/>
    <col min="14098" max="14098" width="5.140625" style="2" customWidth="1"/>
    <col min="14099" max="14099" width="5" style="2" customWidth="1"/>
    <col min="14100" max="14100" width="5.28515625" style="2" customWidth="1"/>
    <col min="14101" max="14103" width="5.140625" style="2" customWidth="1"/>
    <col min="14104" max="14338" width="5.42578125" style="2"/>
    <col min="14339" max="14339" width="4.140625" style="2" customWidth="1"/>
    <col min="14340" max="14340" width="30.7109375" style="2" customWidth="1"/>
    <col min="14341" max="14341" width="7.42578125" style="2" customWidth="1"/>
    <col min="14342" max="14342" width="6.140625" style="2" customWidth="1"/>
    <col min="14343" max="14346" width="5.42578125" style="2" customWidth="1"/>
    <col min="14347" max="14348" width="6" style="2" customWidth="1"/>
    <col min="14349" max="14349" width="6.42578125" style="2" customWidth="1"/>
    <col min="14350" max="14352" width="6" style="2" customWidth="1"/>
    <col min="14353" max="14353" width="5.42578125" style="2" customWidth="1"/>
    <col min="14354" max="14354" width="5.140625" style="2" customWidth="1"/>
    <col min="14355" max="14355" width="5" style="2" customWidth="1"/>
    <col min="14356" max="14356" width="5.28515625" style="2" customWidth="1"/>
    <col min="14357" max="14359" width="5.140625" style="2" customWidth="1"/>
    <col min="14360" max="14594" width="5.42578125" style="2"/>
    <col min="14595" max="14595" width="4.140625" style="2" customWidth="1"/>
    <col min="14596" max="14596" width="30.7109375" style="2" customWidth="1"/>
    <col min="14597" max="14597" width="7.42578125" style="2" customWidth="1"/>
    <col min="14598" max="14598" width="6.140625" style="2" customWidth="1"/>
    <col min="14599" max="14602" width="5.42578125" style="2" customWidth="1"/>
    <col min="14603" max="14604" width="6" style="2" customWidth="1"/>
    <col min="14605" max="14605" width="6.42578125" style="2" customWidth="1"/>
    <col min="14606" max="14608" width="6" style="2" customWidth="1"/>
    <col min="14609" max="14609" width="5.42578125" style="2" customWidth="1"/>
    <col min="14610" max="14610" width="5.140625" style="2" customWidth="1"/>
    <col min="14611" max="14611" width="5" style="2" customWidth="1"/>
    <col min="14612" max="14612" width="5.28515625" style="2" customWidth="1"/>
    <col min="14613" max="14615" width="5.140625" style="2" customWidth="1"/>
    <col min="14616" max="14850" width="5.42578125" style="2"/>
    <col min="14851" max="14851" width="4.140625" style="2" customWidth="1"/>
    <col min="14852" max="14852" width="30.7109375" style="2" customWidth="1"/>
    <col min="14853" max="14853" width="7.42578125" style="2" customWidth="1"/>
    <col min="14854" max="14854" width="6.140625" style="2" customWidth="1"/>
    <col min="14855" max="14858" width="5.42578125" style="2" customWidth="1"/>
    <col min="14859" max="14860" width="6" style="2" customWidth="1"/>
    <col min="14861" max="14861" width="6.42578125" style="2" customWidth="1"/>
    <col min="14862" max="14864" width="6" style="2" customWidth="1"/>
    <col min="14865" max="14865" width="5.42578125" style="2" customWidth="1"/>
    <col min="14866" max="14866" width="5.140625" style="2" customWidth="1"/>
    <col min="14867" max="14867" width="5" style="2" customWidth="1"/>
    <col min="14868" max="14868" width="5.28515625" style="2" customWidth="1"/>
    <col min="14869" max="14871" width="5.140625" style="2" customWidth="1"/>
    <col min="14872" max="15106" width="5.42578125" style="2"/>
    <col min="15107" max="15107" width="4.140625" style="2" customWidth="1"/>
    <col min="15108" max="15108" width="30.7109375" style="2" customWidth="1"/>
    <col min="15109" max="15109" width="7.42578125" style="2" customWidth="1"/>
    <col min="15110" max="15110" width="6.140625" style="2" customWidth="1"/>
    <col min="15111" max="15114" width="5.42578125" style="2" customWidth="1"/>
    <col min="15115" max="15116" width="6" style="2" customWidth="1"/>
    <col min="15117" max="15117" width="6.42578125" style="2" customWidth="1"/>
    <col min="15118" max="15120" width="6" style="2" customWidth="1"/>
    <col min="15121" max="15121" width="5.42578125" style="2" customWidth="1"/>
    <col min="15122" max="15122" width="5.140625" style="2" customWidth="1"/>
    <col min="15123" max="15123" width="5" style="2" customWidth="1"/>
    <col min="15124" max="15124" width="5.28515625" style="2" customWidth="1"/>
    <col min="15125" max="15127" width="5.140625" style="2" customWidth="1"/>
    <col min="15128" max="15362" width="5.42578125" style="2"/>
    <col min="15363" max="15363" width="4.140625" style="2" customWidth="1"/>
    <col min="15364" max="15364" width="30.7109375" style="2" customWidth="1"/>
    <col min="15365" max="15365" width="7.42578125" style="2" customWidth="1"/>
    <col min="15366" max="15366" width="6.140625" style="2" customWidth="1"/>
    <col min="15367" max="15370" width="5.42578125" style="2" customWidth="1"/>
    <col min="15371" max="15372" width="6" style="2" customWidth="1"/>
    <col min="15373" max="15373" width="6.42578125" style="2" customWidth="1"/>
    <col min="15374" max="15376" width="6" style="2" customWidth="1"/>
    <col min="15377" max="15377" width="5.42578125" style="2" customWidth="1"/>
    <col min="15378" max="15378" width="5.140625" style="2" customWidth="1"/>
    <col min="15379" max="15379" width="5" style="2" customWidth="1"/>
    <col min="15380" max="15380" width="5.28515625" style="2" customWidth="1"/>
    <col min="15381" max="15383" width="5.140625" style="2" customWidth="1"/>
    <col min="15384" max="15618" width="5.42578125" style="2"/>
    <col min="15619" max="15619" width="4.140625" style="2" customWidth="1"/>
    <col min="15620" max="15620" width="30.7109375" style="2" customWidth="1"/>
    <col min="15621" max="15621" width="7.42578125" style="2" customWidth="1"/>
    <col min="15622" max="15622" width="6.140625" style="2" customWidth="1"/>
    <col min="15623" max="15626" width="5.42578125" style="2" customWidth="1"/>
    <col min="15627" max="15628" width="6" style="2" customWidth="1"/>
    <col min="15629" max="15629" width="6.42578125" style="2" customWidth="1"/>
    <col min="15630" max="15632" width="6" style="2" customWidth="1"/>
    <col min="15633" max="15633" width="5.42578125" style="2" customWidth="1"/>
    <col min="15634" max="15634" width="5.140625" style="2" customWidth="1"/>
    <col min="15635" max="15635" width="5" style="2" customWidth="1"/>
    <col min="15636" max="15636" width="5.28515625" style="2" customWidth="1"/>
    <col min="15637" max="15639" width="5.140625" style="2" customWidth="1"/>
    <col min="15640" max="15874" width="5.42578125" style="2"/>
    <col min="15875" max="15875" width="4.140625" style="2" customWidth="1"/>
    <col min="15876" max="15876" width="30.7109375" style="2" customWidth="1"/>
    <col min="15877" max="15877" width="7.42578125" style="2" customWidth="1"/>
    <col min="15878" max="15878" width="6.140625" style="2" customWidth="1"/>
    <col min="15879" max="15882" width="5.42578125" style="2" customWidth="1"/>
    <col min="15883" max="15884" width="6" style="2" customWidth="1"/>
    <col min="15885" max="15885" width="6.42578125" style="2" customWidth="1"/>
    <col min="15886" max="15888" width="6" style="2" customWidth="1"/>
    <col min="15889" max="15889" width="5.42578125" style="2" customWidth="1"/>
    <col min="15890" max="15890" width="5.140625" style="2" customWidth="1"/>
    <col min="15891" max="15891" width="5" style="2" customWidth="1"/>
    <col min="15892" max="15892" width="5.28515625" style="2" customWidth="1"/>
    <col min="15893" max="15895" width="5.140625" style="2" customWidth="1"/>
    <col min="15896" max="16130" width="5.42578125" style="2"/>
    <col min="16131" max="16131" width="4.140625" style="2" customWidth="1"/>
    <col min="16132" max="16132" width="30.7109375" style="2" customWidth="1"/>
    <col min="16133" max="16133" width="7.42578125" style="2" customWidth="1"/>
    <col min="16134" max="16134" width="6.140625" style="2" customWidth="1"/>
    <col min="16135" max="16138" width="5.42578125" style="2" customWidth="1"/>
    <col min="16139" max="16140" width="6" style="2" customWidth="1"/>
    <col min="16141" max="16141" width="6.42578125" style="2" customWidth="1"/>
    <col min="16142" max="16144" width="6" style="2" customWidth="1"/>
    <col min="16145" max="16145" width="5.42578125" style="2" customWidth="1"/>
    <col min="16146" max="16146" width="5.140625" style="2" customWidth="1"/>
    <col min="16147" max="16147" width="5" style="2" customWidth="1"/>
    <col min="16148" max="16148" width="5.28515625" style="2" customWidth="1"/>
    <col min="16149" max="16151" width="5.140625" style="2" customWidth="1"/>
    <col min="16152" max="16384" width="5.42578125" style="2"/>
  </cols>
  <sheetData>
    <row r="1" spans="1:25" s="1" customFormat="1" ht="24.95" customHeight="1" x14ac:dyDescent="0.2">
      <c r="A1" s="1105" t="s">
        <v>958</v>
      </c>
      <c r="B1" s="1105"/>
      <c r="C1" s="1105"/>
      <c r="D1" s="1105"/>
      <c r="E1" s="1105"/>
      <c r="F1" s="1105"/>
      <c r="G1" s="1105"/>
      <c r="H1" s="1105"/>
      <c r="I1" s="1105"/>
      <c r="J1" s="1105"/>
      <c r="K1" s="1105"/>
      <c r="L1" s="1105"/>
      <c r="M1" s="1105"/>
      <c r="N1" s="1105"/>
      <c r="O1" s="1105"/>
      <c r="P1" s="1105"/>
      <c r="Q1" s="1105"/>
      <c r="R1" s="1105"/>
      <c r="S1" s="1106" t="s">
        <v>261</v>
      </c>
      <c r="T1" s="1107"/>
      <c r="U1" s="1108"/>
      <c r="V1" s="161"/>
      <c r="W1" s="161"/>
      <c r="X1" s="161"/>
    </row>
    <row r="2" spans="1:25" s="16" customFormat="1" ht="24.95" customHeight="1" x14ac:dyDescent="0.25">
      <c r="A2" s="162"/>
      <c r="B2" s="162"/>
      <c r="C2" s="163"/>
      <c r="D2" s="164"/>
      <c r="E2" s="164"/>
      <c r="F2" s="164"/>
      <c r="G2" s="164"/>
      <c r="H2" s="164"/>
      <c r="I2" s="164"/>
      <c r="J2" s="164"/>
      <c r="K2" s="164"/>
      <c r="L2" s="164"/>
      <c r="M2" s="164"/>
      <c r="N2" s="164"/>
      <c r="O2" s="1019" t="s">
        <v>303</v>
      </c>
      <c r="P2" s="1019"/>
      <c r="Q2" s="1019"/>
      <c r="R2" s="1019"/>
      <c r="S2" s="1019"/>
      <c r="T2" s="1019"/>
      <c r="U2" s="1019"/>
      <c r="V2" s="1"/>
      <c r="W2" s="1"/>
      <c r="X2" s="1"/>
      <c r="Y2" s="1"/>
    </row>
    <row r="3" spans="1:25" s="29" customFormat="1" ht="30" customHeight="1" x14ac:dyDescent="0.2">
      <c r="A3" s="1109" t="s">
        <v>235</v>
      </c>
      <c r="B3" s="1112" t="s">
        <v>180</v>
      </c>
      <c r="C3" s="1023" t="s">
        <v>476</v>
      </c>
      <c r="D3" s="1115" t="s">
        <v>173</v>
      </c>
      <c r="E3" s="1116"/>
      <c r="F3" s="1116"/>
      <c r="G3" s="1117"/>
      <c r="H3" s="1118" t="s">
        <v>174</v>
      </c>
      <c r="I3" s="1119"/>
      <c r="J3" s="1119"/>
      <c r="K3" s="1119"/>
      <c r="L3" s="1119"/>
      <c r="M3" s="1119"/>
      <c r="N3" s="1119"/>
      <c r="O3" s="1118" t="s">
        <v>5</v>
      </c>
      <c r="P3" s="1119"/>
      <c r="Q3" s="1119"/>
      <c r="R3" s="1119"/>
      <c r="S3" s="1119"/>
      <c r="T3" s="1119"/>
      <c r="U3" s="1120"/>
    </row>
    <row r="4" spans="1:25" s="21" customFormat="1" ht="24.95" customHeight="1" x14ac:dyDescent="0.2">
      <c r="A4" s="1110"/>
      <c r="B4" s="1113"/>
      <c r="C4" s="1024"/>
      <c r="D4" s="1033" t="s">
        <v>71</v>
      </c>
      <c r="E4" s="1033" t="s">
        <v>149</v>
      </c>
      <c r="F4" s="1013" t="s">
        <v>559</v>
      </c>
      <c r="G4" s="1033" t="s">
        <v>237</v>
      </c>
      <c r="H4" s="1033" t="s">
        <v>245</v>
      </c>
      <c r="I4" s="1033" t="s">
        <v>104</v>
      </c>
      <c r="J4" s="1033" t="s">
        <v>396</v>
      </c>
      <c r="K4" s="1033" t="s">
        <v>82</v>
      </c>
      <c r="L4" s="1033" t="s">
        <v>477</v>
      </c>
      <c r="M4" s="1033" t="s">
        <v>41</v>
      </c>
      <c r="N4" s="1033" t="s">
        <v>12</v>
      </c>
      <c r="O4" s="1033" t="s">
        <v>378</v>
      </c>
      <c r="P4" s="1033" t="s">
        <v>175</v>
      </c>
      <c r="Q4" s="1033" t="s">
        <v>176</v>
      </c>
      <c r="R4" s="1033" t="s">
        <v>177</v>
      </c>
      <c r="S4" s="1102" t="s">
        <v>15</v>
      </c>
      <c r="T4" s="1103"/>
      <c r="U4" s="1104"/>
      <c r="V4" s="26"/>
      <c r="W4" s="26"/>
      <c r="X4" s="26"/>
      <c r="Y4" s="26"/>
    </row>
    <row r="5" spans="1:25" s="22" customFormat="1" ht="108.75" customHeight="1" x14ac:dyDescent="0.2">
      <c r="A5" s="1111"/>
      <c r="B5" s="1114"/>
      <c r="C5" s="1025"/>
      <c r="D5" s="1034"/>
      <c r="E5" s="1034"/>
      <c r="F5" s="1014"/>
      <c r="G5" s="1034"/>
      <c r="H5" s="1034"/>
      <c r="I5" s="1034"/>
      <c r="J5" s="1034"/>
      <c r="K5" s="1034"/>
      <c r="L5" s="1034"/>
      <c r="M5" s="1034"/>
      <c r="N5" s="1034"/>
      <c r="O5" s="1034"/>
      <c r="P5" s="1034"/>
      <c r="Q5" s="1034"/>
      <c r="R5" s="1034"/>
      <c r="S5" s="165" t="s">
        <v>448</v>
      </c>
      <c r="T5" s="165" t="s">
        <v>17</v>
      </c>
      <c r="U5" s="166" t="s">
        <v>18</v>
      </c>
      <c r="V5" s="306"/>
      <c r="W5" s="306"/>
      <c r="X5" s="306"/>
      <c r="Y5" s="306"/>
    </row>
    <row r="6" spans="1:25" s="30" customFormat="1" ht="17.25" customHeight="1" x14ac:dyDescent="0.2">
      <c r="A6" s="140">
        <v>1</v>
      </c>
      <c r="B6" s="140">
        <v>2</v>
      </c>
      <c r="C6" s="140">
        <v>3</v>
      </c>
      <c r="D6" s="140">
        <v>4</v>
      </c>
      <c r="E6" s="140">
        <v>5</v>
      </c>
      <c r="F6" s="140">
        <v>6</v>
      </c>
      <c r="G6" s="140">
        <v>7</v>
      </c>
      <c r="H6" s="140">
        <v>8</v>
      </c>
      <c r="I6" s="140">
        <v>9</v>
      </c>
      <c r="J6" s="140">
        <v>10</v>
      </c>
      <c r="K6" s="140">
        <v>11</v>
      </c>
      <c r="L6" s="140">
        <v>12</v>
      </c>
      <c r="M6" s="140">
        <v>13</v>
      </c>
      <c r="N6" s="140">
        <v>14</v>
      </c>
      <c r="O6" s="140">
        <v>15</v>
      </c>
      <c r="P6" s="140">
        <v>16</v>
      </c>
      <c r="Q6" s="140">
        <v>17</v>
      </c>
      <c r="R6" s="140">
        <v>18</v>
      </c>
      <c r="S6" s="140">
        <v>19</v>
      </c>
      <c r="T6" s="140">
        <v>20</v>
      </c>
      <c r="U6" s="140">
        <v>21</v>
      </c>
    </row>
    <row r="7" spans="1:25" s="5" customFormat="1" ht="21" customHeight="1" x14ac:dyDescent="0.2">
      <c r="A7" s="252" t="s">
        <v>19</v>
      </c>
      <c r="B7" s="430" t="s">
        <v>180</v>
      </c>
      <c r="C7" s="309">
        <f t="shared" ref="C7:U7" si="0">SUM(C9:C17)</f>
        <v>0</v>
      </c>
      <c r="D7" s="309">
        <f t="shared" si="0"/>
        <v>0</v>
      </c>
      <c r="E7" s="309">
        <f t="shared" si="0"/>
        <v>0</v>
      </c>
      <c r="F7" s="309">
        <f t="shared" si="0"/>
        <v>0</v>
      </c>
      <c r="G7" s="309">
        <f t="shared" si="0"/>
        <v>0</v>
      </c>
      <c r="H7" s="309">
        <f t="shared" si="0"/>
        <v>0</v>
      </c>
      <c r="I7" s="309">
        <f t="shared" si="0"/>
        <v>0</v>
      </c>
      <c r="J7" s="309">
        <f t="shared" si="0"/>
        <v>0</v>
      </c>
      <c r="K7" s="309">
        <f t="shared" si="0"/>
        <v>0</v>
      </c>
      <c r="L7" s="309">
        <f t="shared" si="0"/>
        <v>0</v>
      </c>
      <c r="M7" s="309">
        <f t="shared" si="0"/>
        <v>0</v>
      </c>
      <c r="N7" s="309">
        <f t="shared" si="0"/>
        <v>0</v>
      </c>
      <c r="O7" s="309">
        <f t="shared" si="0"/>
        <v>0</v>
      </c>
      <c r="P7" s="309">
        <f t="shared" si="0"/>
        <v>0</v>
      </c>
      <c r="Q7" s="309">
        <f t="shared" si="0"/>
        <v>0</v>
      </c>
      <c r="R7" s="309">
        <f t="shared" si="0"/>
        <v>0</v>
      </c>
      <c r="S7" s="309">
        <f t="shared" si="0"/>
        <v>0</v>
      </c>
      <c r="T7" s="309">
        <f t="shared" si="0"/>
        <v>0</v>
      </c>
      <c r="U7" s="309">
        <f t="shared" si="0"/>
        <v>0</v>
      </c>
      <c r="V7" s="93" t="str">
        <f>IF(AND(H7&lt;=C7,I7&lt;=C7,J7&lt;=C7,K7&lt;=C7,L7&lt;=C7,M7&lt;=C7,N7&lt;=C7),"Đúng","Sai")</f>
        <v>Đúng</v>
      </c>
      <c r="W7" s="93" t="str">
        <f>IF(C7=O7+P7+Q7+R7,"Đúng","Sai")</f>
        <v>Đúng</v>
      </c>
      <c r="X7" s="93" t="str">
        <f>IF(R7=S7+T7,"Đúng","Sai")</f>
        <v>Đúng</v>
      </c>
      <c r="Y7" s="93" t="str">
        <f>IF(AND(U7&lt;=T7),"Đúng","Sai")</f>
        <v>Đúng</v>
      </c>
    </row>
    <row r="8" spans="1:25" s="5" customFormat="1" ht="25.5" customHeight="1" x14ac:dyDescent="0.2">
      <c r="A8" s="242"/>
      <c r="B8" s="431" t="s">
        <v>123</v>
      </c>
      <c r="C8" s="145">
        <f t="shared" ref="C8" si="1">SUM(D8:G8)</f>
        <v>0</v>
      </c>
      <c r="D8" s="76"/>
      <c r="E8" s="353"/>
      <c r="F8" s="353"/>
      <c r="G8" s="353"/>
      <c r="H8" s="76"/>
      <c r="I8" s="386"/>
      <c r="J8" s="386"/>
      <c r="K8" s="386"/>
      <c r="L8" s="76"/>
      <c r="M8" s="76"/>
      <c r="N8" s="76"/>
      <c r="O8" s="76"/>
      <c r="P8" s="76"/>
      <c r="Q8" s="76"/>
      <c r="R8" s="389"/>
      <c r="S8" s="387"/>
      <c r="T8" s="387"/>
      <c r="U8" s="387"/>
      <c r="V8" s="93" t="str">
        <f t="shared" ref="V8" si="2">IF(AND(H8&lt;=C8,I8&lt;=C8,J8&lt;=C8,K8&lt;=C8,L8&lt;=C8,M8&lt;=C8,N8&lt;=C8),"Đúng","Sai")</f>
        <v>Đúng</v>
      </c>
      <c r="W8" s="93" t="str">
        <f t="shared" ref="W8" si="3">IF(C8=O8+P8+Q8+R8,"Đúng","Sai")</f>
        <v>Đúng</v>
      </c>
      <c r="X8" s="93" t="str">
        <f t="shared" ref="X8" si="4">IF(R8=S8+T8,"Đúng","Sai")</f>
        <v>Đúng</v>
      </c>
      <c r="Y8" s="93" t="str">
        <f t="shared" ref="Y8" si="5">IF(AND(U8&lt;=T8),"Đúng","Sai")</f>
        <v>Đúng</v>
      </c>
    </row>
    <row r="9" spans="1:25" s="5" customFormat="1" ht="25.5" customHeight="1" x14ac:dyDescent="0.2">
      <c r="A9" s="242"/>
      <c r="B9" s="431" t="s">
        <v>149</v>
      </c>
      <c r="C9" s="145">
        <f t="shared" ref="C9:C26" si="6">SUM(D9:G9)</f>
        <v>0</v>
      </c>
      <c r="D9" s="76"/>
      <c r="E9" s="353"/>
      <c r="F9" s="353"/>
      <c r="G9" s="353"/>
      <c r="H9" s="76"/>
      <c r="I9" s="386"/>
      <c r="J9" s="386"/>
      <c r="K9" s="386"/>
      <c r="L9" s="76"/>
      <c r="M9" s="76"/>
      <c r="N9" s="76"/>
      <c r="O9" s="76"/>
      <c r="P9" s="76"/>
      <c r="Q9" s="76"/>
      <c r="R9" s="389"/>
      <c r="S9" s="387"/>
      <c r="T9" s="387"/>
      <c r="U9" s="387"/>
      <c r="V9" s="93" t="str">
        <f t="shared" ref="V9:V17" si="7">IF(AND(H9&lt;=C9,I9&lt;=C9,J9&lt;=C9,K9&lt;=C9,L9&lt;=C9,M9&lt;=C9,N9&lt;=C9),"Đúng","Sai")</f>
        <v>Đúng</v>
      </c>
      <c r="W9" s="93" t="str">
        <f t="shared" ref="W9:W17" si="8">IF(C9=O9+P9+Q9+R9,"Đúng","Sai")</f>
        <v>Đúng</v>
      </c>
      <c r="X9" s="93" t="str">
        <f t="shared" ref="X9:X17" si="9">IF(R9=S9+T9,"Đúng","Sai")</f>
        <v>Đúng</v>
      </c>
      <c r="Y9" s="93" t="str">
        <f t="shared" ref="Y9:Y17" si="10">IF(AND(U9&lt;=T9),"Đúng","Sai")</f>
        <v>Đúng</v>
      </c>
    </row>
    <row r="10" spans="1:25" s="5" customFormat="1" ht="25.5" customHeight="1" x14ac:dyDescent="0.2">
      <c r="A10" s="242"/>
      <c r="B10" s="431" t="s">
        <v>150</v>
      </c>
      <c r="C10" s="145">
        <f t="shared" si="6"/>
        <v>0</v>
      </c>
      <c r="D10" s="76"/>
      <c r="E10" s="353"/>
      <c r="F10" s="353"/>
      <c r="G10" s="353"/>
      <c r="H10" s="76"/>
      <c r="I10" s="386"/>
      <c r="J10" s="386"/>
      <c r="K10" s="386"/>
      <c r="L10" s="76"/>
      <c r="M10" s="76"/>
      <c r="N10" s="76"/>
      <c r="O10" s="76"/>
      <c r="P10" s="76"/>
      <c r="Q10" s="76"/>
      <c r="R10" s="389"/>
      <c r="S10" s="387"/>
      <c r="T10" s="387"/>
      <c r="U10" s="387"/>
      <c r="V10" s="93" t="str">
        <f t="shared" si="7"/>
        <v>Đúng</v>
      </c>
      <c r="W10" s="93" t="str">
        <f t="shared" si="8"/>
        <v>Đúng</v>
      </c>
      <c r="X10" s="93" t="str">
        <f t="shared" si="9"/>
        <v>Đúng</v>
      </c>
      <c r="Y10" s="93" t="str">
        <f t="shared" si="10"/>
        <v>Đúng</v>
      </c>
    </row>
    <row r="11" spans="1:25" s="5" customFormat="1" ht="26.25" customHeight="1" x14ac:dyDescent="0.2">
      <c r="A11" s="242"/>
      <c r="B11" s="431" t="s">
        <v>559</v>
      </c>
      <c r="C11" s="145">
        <f t="shared" si="6"/>
        <v>0</v>
      </c>
      <c r="D11" s="76"/>
      <c r="E11" s="76"/>
      <c r="F11" s="353"/>
      <c r="G11" s="353"/>
      <c r="H11" s="76"/>
      <c r="I11" s="386"/>
      <c r="J11" s="386"/>
      <c r="K11" s="386"/>
      <c r="L11" s="76"/>
      <c r="M11" s="76"/>
      <c r="N11" s="76"/>
      <c r="O11" s="76"/>
      <c r="P11" s="76"/>
      <c r="Q11" s="76"/>
      <c r="R11" s="389"/>
      <c r="S11" s="387"/>
      <c r="T11" s="387"/>
      <c r="U11" s="387"/>
      <c r="V11" s="93" t="str">
        <f t="shared" si="7"/>
        <v>Đúng</v>
      </c>
      <c r="W11" s="93" t="str">
        <f t="shared" si="8"/>
        <v>Đúng</v>
      </c>
      <c r="X11" s="93" t="str">
        <f t="shared" si="9"/>
        <v>Đúng</v>
      </c>
      <c r="Y11" s="93" t="str">
        <f t="shared" si="10"/>
        <v>Đúng</v>
      </c>
    </row>
    <row r="12" spans="1:25" s="5" customFormat="1" ht="26.25" customHeight="1" x14ac:dyDescent="0.2">
      <c r="A12" s="242"/>
      <c r="B12" s="432" t="s">
        <v>859</v>
      </c>
      <c r="C12" s="145">
        <f t="shared" si="6"/>
        <v>0</v>
      </c>
      <c r="D12" s="76"/>
      <c r="E12" s="76"/>
      <c r="F12" s="353"/>
      <c r="G12" s="353"/>
      <c r="H12" s="76"/>
      <c r="I12" s="386"/>
      <c r="J12" s="386"/>
      <c r="K12" s="386"/>
      <c r="L12" s="76"/>
      <c r="M12" s="76"/>
      <c r="N12" s="76"/>
      <c r="O12" s="76"/>
      <c r="P12" s="76"/>
      <c r="Q12" s="76"/>
      <c r="R12" s="389"/>
      <c r="S12" s="387"/>
      <c r="T12" s="387"/>
      <c r="U12" s="387"/>
      <c r="V12" s="93" t="str">
        <f t="shared" si="7"/>
        <v>Đúng</v>
      </c>
      <c r="W12" s="93" t="str">
        <f t="shared" si="8"/>
        <v>Đúng</v>
      </c>
      <c r="X12" s="93" t="str">
        <f t="shared" si="9"/>
        <v>Đúng</v>
      </c>
      <c r="Y12" s="93" t="str">
        <f t="shared" si="10"/>
        <v>Đúng</v>
      </c>
    </row>
    <row r="13" spans="1:25" s="5" customFormat="1" ht="21" customHeight="1" x14ac:dyDescent="0.2">
      <c r="A13" s="242"/>
      <c r="B13" s="432" t="s">
        <v>251</v>
      </c>
      <c r="C13" s="145">
        <f t="shared" si="6"/>
        <v>0</v>
      </c>
      <c r="D13" s="76"/>
      <c r="E13" s="76"/>
      <c r="F13" s="76"/>
      <c r="G13" s="353"/>
      <c r="H13" s="76"/>
      <c r="I13" s="386"/>
      <c r="J13" s="386"/>
      <c r="K13" s="386"/>
      <c r="L13" s="76"/>
      <c r="M13" s="76"/>
      <c r="N13" s="76"/>
      <c r="O13" s="76"/>
      <c r="P13" s="76"/>
      <c r="Q13" s="76"/>
      <c r="R13" s="389"/>
      <c r="S13" s="387"/>
      <c r="T13" s="387"/>
      <c r="U13" s="387"/>
      <c r="V13" s="93" t="str">
        <f t="shared" si="7"/>
        <v>Đúng</v>
      </c>
      <c r="W13" s="93" t="str">
        <f t="shared" si="8"/>
        <v>Đúng</v>
      </c>
      <c r="X13" s="93" t="str">
        <f t="shared" si="9"/>
        <v>Đúng</v>
      </c>
      <c r="Y13" s="93" t="str">
        <f t="shared" si="10"/>
        <v>Đúng</v>
      </c>
    </row>
    <row r="14" spans="1:25" s="5" customFormat="1" ht="21" customHeight="1" x14ac:dyDescent="0.2">
      <c r="A14" s="242"/>
      <c r="B14" s="432" t="s">
        <v>151</v>
      </c>
      <c r="C14" s="145">
        <f t="shared" si="6"/>
        <v>0</v>
      </c>
      <c r="D14" s="76"/>
      <c r="E14" s="76"/>
      <c r="F14" s="76"/>
      <c r="G14" s="353"/>
      <c r="H14" s="76"/>
      <c r="I14" s="386"/>
      <c r="J14" s="386"/>
      <c r="K14" s="386"/>
      <c r="L14" s="76"/>
      <c r="M14" s="76"/>
      <c r="N14" s="76"/>
      <c r="O14" s="76"/>
      <c r="P14" s="76"/>
      <c r="Q14" s="76"/>
      <c r="R14" s="389"/>
      <c r="S14" s="387"/>
      <c r="T14" s="387"/>
      <c r="U14" s="387"/>
      <c r="V14" s="93" t="str">
        <f t="shared" si="7"/>
        <v>Đúng</v>
      </c>
      <c r="W14" s="93" t="str">
        <f t="shared" si="8"/>
        <v>Đúng</v>
      </c>
      <c r="X14" s="93" t="str">
        <f t="shared" si="9"/>
        <v>Đúng</v>
      </c>
      <c r="Y14" s="93" t="str">
        <f t="shared" si="10"/>
        <v>Đúng</v>
      </c>
    </row>
    <row r="15" spans="1:25" s="5" customFormat="1" ht="21" customHeight="1" x14ac:dyDescent="0.2">
      <c r="A15" s="242"/>
      <c r="B15" s="432" t="s">
        <v>9</v>
      </c>
      <c r="C15" s="145">
        <f t="shared" si="6"/>
        <v>0</v>
      </c>
      <c r="D15" s="76"/>
      <c r="E15" s="76"/>
      <c r="F15" s="76"/>
      <c r="G15" s="76"/>
      <c r="H15" s="76"/>
      <c r="I15" s="76"/>
      <c r="J15" s="76"/>
      <c r="K15" s="76"/>
      <c r="L15" s="76"/>
      <c r="M15" s="76"/>
      <c r="N15" s="76"/>
      <c r="O15" s="76"/>
      <c r="P15" s="76"/>
      <c r="Q15" s="76"/>
      <c r="R15" s="389"/>
      <c r="S15" s="76"/>
      <c r="T15" s="76"/>
      <c r="U15" s="76"/>
      <c r="V15" s="93" t="str">
        <f t="shared" si="7"/>
        <v>Đúng</v>
      </c>
      <c r="W15" s="93" t="str">
        <f t="shared" si="8"/>
        <v>Đúng</v>
      </c>
      <c r="X15" s="93" t="str">
        <f t="shared" si="9"/>
        <v>Đúng</v>
      </c>
      <c r="Y15" s="93" t="str">
        <f t="shared" si="10"/>
        <v>Đúng</v>
      </c>
    </row>
    <row r="16" spans="1:25" s="5" customFormat="1" ht="21" customHeight="1" x14ac:dyDescent="0.2">
      <c r="A16" s="241"/>
      <c r="B16" s="433" t="s">
        <v>248</v>
      </c>
      <c r="C16" s="145">
        <f t="shared" si="6"/>
        <v>0</v>
      </c>
      <c r="D16" s="376"/>
      <c r="E16" s="376"/>
      <c r="F16" s="376"/>
      <c r="G16" s="376"/>
      <c r="H16" s="376"/>
      <c r="I16" s="376"/>
      <c r="J16" s="376"/>
      <c r="K16" s="376"/>
      <c r="L16" s="376"/>
      <c r="M16" s="376"/>
      <c r="N16" s="376"/>
      <c r="O16" s="376"/>
      <c r="P16" s="376"/>
      <c r="Q16" s="76"/>
      <c r="R16" s="389"/>
      <c r="S16" s="376"/>
      <c r="T16" s="376"/>
      <c r="U16" s="376"/>
      <c r="V16" s="93" t="str">
        <f t="shared" si="7"/>
        <v>Đúng</v>
      </c>
      <c r="W16" s="93" t="str">
        <f t="shared" si="8"/>
        <v>Đúng</v>
      </c>
      <c r="X16" s="93" t="str">
        <f t="shared" si="9"/>
        <v>Đúng</v>
      </c>
      <c r="Y16" s="93" t="str">
        <f t="shared" si="10"/>
        <v>Đúng</v>
      </c>
    </row>
    <row r="17" spans="1:27" s="5" customFormat="1" ht="21" customHeight="1" x14ac:dyDescent="0.2">
      <c r="A17" s="245"/>
      <c r="B17" s="434" t="s">
        <v>249</v>
      </c>
      <c r="C17" s="147">
        <f t="shared" si="6"/>
        <v>0</v>
      </c>
      <c r="D17" s="77"/>
      <c r="E17" s="77"/>
      <c r="F17" s="77"/>
      <c r="G17" s="77"/>
      <c r="H17" s="77"/>
      <c r="I17" s="77"/>
      <c r="J17" s="77"/>
      <c r="K17" s="77"/>
      <c r="L17" s="77"/>
      <c r="M17" s="77"/>
      <c r="N17" s="77"/>
      <c r="O17" s="77"/>
      <c r="P17" s="77"/>
      <c r="Q17" s="77"/>
      <c r="R17" s="390"/>
      <c r="S17" s="77"/>
      <c r="T17" s="77"/>
      <c r="U17" s="77"/>
      <c r="V17" s="93" t="str">
        <f t="shared" si="7"/>
        <v>Đúng</v>
      </c>
      <c r="W17" s="93" t="str">
        <f t="shared" si="8"/>
        <v>Đúng</v>
      </c>
      <c r="X17" s="93" t="str">
        <f t="shared" si="9"/>
        <v>Đúng</v>
      </c>
      <c r="Y17" s="93" t="str">
        <f t="shared" si="10"/>
        <v>Đúng</v>
      </c>
    </row>
    <row r="18" spans="1:27" s="5" customFormat="1" ht="21" customHeight="1" x14ac:dyDescent="0.2">
      <c r="A18" s="252" t="s">
        <v>23</v>
      </c>
      <c r="B18" s="270" t="s">
        <v>395</v>
      </c>
      <c r="C18" s="309">
        <f t="shared" si="6"/>
        <v>0</v>
      </c>
      <c r="D18" s="309">
        <f>SUM(D19:D22)</f>
        <v>0</v>
      </c>
      <c r="E18" s="309">
        <f t="shared" ref="E18:N18" si="11">SUM(E19:E22)</f>
        <v>0</v>
      </c>
      <c r="F18" s="309">
        <f t="shared" si="11"/>
        <v>0</v>
      </c>
      <c r="G18" s="309">
        <f t="shared" si="11"/>
        <v>0</v>
      </c>
      <c r="H18" s="309">
        <f t="shared" si="11"/>
        <v>0</v>
      </c>
      <c r="I18" s="309">
        <f t="shared" si="11"/>
        <v>0</v>
      </c>
      <c r="J18" s="309">
        <f t="shared" si="11"/>
        <v>0</v>
      </c>
      <c r="K18" s="309">
        <f t="shared" si="11"/>
        <v>0</v>
      </c>
      <c r="L18" s="309">
        <f t="shared" si="11"/>
        <v>0</v>
      </c>
      <c r="M18" s="309">
        <f t="shared" si="11"/>
        <v>0</v>
      </c>
      <c r="N18" s="309">
        <f t="shared" si="11"/>
        <v>0</v>
      </c>
      <c r="O18" s="351"/>
      <c r="P18" s="351"/>
      <c r="Q18" s="351"/>
      <c r="R18" s="351"/>
      <c r="S18" s="351"/>
      <c r="T18" s="351"/>
      <c r="U18" s="351"/>
      <c r="V18" s="63"/>
      <c r="W18" s="63"/>
      <c r="X18" s="63"/>
      <c r="Y18" s="63"/>
    </row>
    <row r="19" spans="1:27" s="5" customFormat="1" ht="21" customHeight="1" x14ac:dyDescent="0.2">
      <c r="A19" s="242"/>
      <c r="B19" s="230" t="s">
        <v>378</v>
      </c>
      <c r="C19" s="142">
        <f t="shared" si="6"/>
        <v>0</v>
      </c>
      <c r="D19" s="76"/>
      <c r="E19" s="76"/>
      <c r="F19" s="376"/>
      <c r="G19" s="376"/>
      <c r="H19" s="388"/>
      <c r="I19" s="388"/>
      <c r="J19" s="388"/>
      <c r="K19" s="388"/>
      <c r="L19" s="388"/>
      <c r="M19" s="388"/>
      <c r="N19" s="388"/>
      <c r="O19" s="352"/>
      <c r="P19" s="352"/>
      <c r="Q19" s="352"/>
      <c r="R19" s="352"/>
      <c r="S19" s="352"/>
      <c r="T19" s="352"/>
      <c r="U19" s="352"/>
      <c r="V19" s="93" t="str">
        <f>IF(AND(H19&lt;=C19,I19&lt;=C19,J19&lt;=C19,K19&lt;=C19,L19&lt;=C19,M19&lt;=C19,N19&lt;=C19),"Đúng","Sai")</f>
        <v>Đúng</v>
      </c>
      <c r="W19" s="93"/>
      <c r="X19" s="93"/>
      <c r="Y19" s="63"/>
      <c r="AA19" s="93"/>
    </row>
    <row r="20" spans="1:27" s="5" customFormat="1" ht="21" customHeight="1" x14ac:dyDescent="0.2">
      <c r="A20" s="242"/>
      <c r="B20" s="230" t="s">
        <v>175</v>
      </c>
      <c r="C20" s="145">
        <f t="shared" si="6"/>
        <v>0</v>
      </c>
      <c r="D20" s="76"/>
      <c r="E20" s="76"/>
      <c r="F20" s="376"/>
      <c r="G20" s="376"/>
      <c r="H20" s="388"/>
      <c r="I20" s="388"/>
      <c r="J20" s="388"/>
      <c r="K20" s="388"/>
      <c r="L20" s="388"/>
      <c r="M20" s="388"/>
      <c r="N20" s="388"/>
      <c r="O20" s="352"/>
      <c r="P20" s="352"/>
      <c r="Q20" s="352"/>
      <c r="R20" s="352"/>
      <c r="S20" s="352"/>
      <c r="T20" s="352"/>
      <c r="U20" s="352"/>
      <c r="V20" s="93" t="str">
        <f t="shared" ref="V20:V26" si="12">IF(AND(H20&lt;=C20,I20&lt;=C20,J20&lt;=C20,K20&lt;=C20,L20&lt;=C20,M20&lt;=C20,N20&lt;=C20),"Đúng","Sai")</f>
        <v>Đúng</v>
      </c>
      <c r="W20" s="93"/>
      <c r="X20" s="93"/>
      <c r="Y20" s="63"/>
      <c r="AA20" s="93"/>
    </row>
    <row r="21" spans="1:27" s="5" customFormat="1" ht="21" customHeight="1" x14ac:dyDescent="0.2">
      <c r="A21" s="242"/>
      <c r="B21" s="230" t="s">
        <v>176</v>
      </c>
      <c r="C21" s="145">
        <f t="shared" si="6"/>
        <v>0</v>
      </c>
      <c r="D21" s="76"/>
      <c r="E21" s="76"/>
      <c r="F21" s="76"/>
      <c r="G21" s="76"/>
      <c r="H21" s="76"/>
      <c r="I21" s="76"/>
      <c r="J21" s="76"/>
      <c r="K21" s="76"/>
      <c r="L21" s="76"/>
      <c r="M21" s="76"/>
      <c r="N21" s="76"/>
      <c r="O21" s="352"/>
      <c r="P21" s="352"/>
      <c r="Q21" s="352"/>
      <c r="R21" s="352"/>
      <c r="S21" s="352"/>
      <c r="T21" s="352"/>
      <c r="U21" s="352"/>
      <c r="V21" s="93" t="str">
        <f t="shared" si="12"/>
        <v>Đúng</v>
      </c>
      <c r="W21" s="93"/>
      <c r="X21" s="93"/>
      <c r="Y21" s="63"/>
      <c r="Z21" s="93"/>
      <c r="AA21" s="93"/>
    </row>
    <row r="22" spans="1:27" s="5" customFormat="1" ht="21" customHeight="1" x14ac:dyDescent="0.2">
      <c r="A22" s="242"/>
      <c r="B22" s="230" t="s">
        <v>177</v>
      </c>
      <c r="C22" s="145">
        <f t="shared" si="6"/>
        <v>0</v>
      </c>
      <c r="D22" s="76"/>
      <c r="E22" s="76"/>
      <c r="F22" s="76"/>
      <c r="G22" s="76"/>
      <c r="H22" s="76"/>
      <c r="I22" s="76"/>
      <c r="J22" s="76"/>
      <c r="K22" s="76"/>
      <c r="L22" s="76"/>
      <c r="M22" s="76"/>
      <c r="N22" s="76"/>
      <c r="O22" s="352"/>
      <c r="P22" s="352"/>
      <c r="Q22" s="352"/>
      <c r="R22" s="352"/>
      <c r="S22" s="352"/>
      <c r="T22" s="352"/>
      <c r="U22" s="352"/>
      <c r="V22" s="93" t="str">
        <f t="shared" si="12"/>
        <v>Đúng</v>
      </c>
      <c r="W22" s="93"/>
      <c r="X22" s="93"/>
      <c r="Y22" s="63"/>
      <c r="Z22" s="93"/>
      <c r="AA22" s="93"/>
    </row>
    <row r="23" spans="1:27" s="5" customFormat="1" ht="26.25" customHeight="1" x14ac:dyDescent="0.2">
      <c r="A23" s="242"/>
      <c r="B23" s="230" t="s">
        <v>486</v>
      </c>
      <c r="C23" s="145">
        <f t="shared" si="6"/>
        <v>0</v>
      </c>
      <c r="D23" s="76"/>
      <c r="E23" s="76"/>
      <c r="F23" s="376"/>
      <c r="G23" s="376"/>
      <c r="H23" s="388"/>
      <c r="I23" s="388"/>
      <c r="J23" s="388"/>
      <c r="K23" s="388"/>
      <c r="L23" s="388"/>
      <c r="M23" s="388"/>
      <c r="N23" s="388"/>
      <c r="O23" s="352"/>
      <c r="P23" s="352"/>
      <c r="Q23" s="352"/>
      <c r="R23" s="352"/>
      <c r="S23" s="352"/>
      <c r="T23" s="352"/>
      <c r="U23" s="352"/>
      <c r="V23" s="93" t="str">
        <f t="shared" si="12"/>
        <v>Đúng</v>
      </c>
      <c r="W23" s="93"/>
      <c r="X23" s="93"/>
      <c r="Y23" s="63"/>
      <c r="Z23" s="93"/>
      <c r="AA23" s="93"/>
    </row>
    <row r="24" spans="1:27" s="5" customFormat="1" ht="21" customHeight="1" x14ac:dyDescent="0.2">
      <c r="A24" s="242"/>
      <c r="B24" s="230" t="s">
        <v>17</v>
      </c>
      <c r="C24" s="145">
        <f t="shared" si="6"/>
        <v>0</v>
      </c>
      <c r="D24" s="76"/>
      <c r="E24" s="76"/>
      <c r="F24" s="76"/>
      <c r="G24" s="76"/>
      <c r="H24" s="379"/>
      <c r="I24" s="379"/>
      <c r="J24" s="379"/>
      <c r="K24" s="379"/>
      <c r="L24" s="379"/>
      <c r="M24" s="379"/>
      <c r="N24" s="379"/>
      <c r="O24" s="353"/>
      <c r="P24" s="353"/>
      <c r="Q24" s="353"/>
      <c r="R24" s="353"/>
      <c r="S24" s="353"/>
      <c r="T24" s="353"/>
      <c r="U24" s="353"/>
      <c r="V24" s="93" t="str">
        <f t="shared" si="12"/>
        <v>Đúng</v>
      </c>
      <c r="W24" s="93"/>
      <c r="X24" s="93"/>
      <c r="Y24" s="93"/>
      <c r="Z24" s="93"/>
      <c r="AA24" s="93"/>
    </row>
    <row r="25" spans="1:27" s="5" customFormat="1" ht="21" customHeight="1" x14ac:dyDescent="0.2">
      <c r="A25" s="245"/>
      <c r="B25" s="231" t="s">
        <v>18</v>
      </c>
      <c r="C25" s="147">
        <f t="shared" si="6"/>
        <v>0</v>
      </c>
      <c r="D25" s="77"/>
      <c r="E25" s="77"/>
      <c r="F25" s="77"/>
      <c r="G25" s="77"/>
      <c r="H25" s="382"/>
      <c r="I25" s="382"/>
      <c r="J25" s="382"/>
      <c r="K25" s="382"/>
      <c r="L25" s="382"/>
      <c r="M25" s="382"/>
      <c r="N25" s="382"/>
      <c r="O25" s="354"/>
      <c r="P25" s="354"/>
      <c r="Q25" s="354"/>
      <c r="R25" s="354"/>
      <c r="S25" s="354"/>
      <c r="T25" s="354"/>
      <c r="U25" s="354"/>
      <c r="V25" s="93" t="str">
        <f t="shared" si="12"/>
        <v>Đúng</v>
      </c>
      <c r="W25" s="93"/>
      <c r="X25" s="93"/>
      <c r="Y25" s="93"/>
      <c r="Z25" s="93"/>
      <c r="AA25" s="93"/>
    </row>
    <row r="26" spans="1:27" s="5" customFormat="1" ht="21" customHeight="1" x14ac:dyDescent="0.2">
      <c r="A26" s="252"/>
      <c r="B26" s="270" t="s">
        <v>181</v>
      </c>
      <c r="C26" s="147">
        <f t="shared" si="6"/>
        <v>0</v>
      </c>
      <c r="D26" s="384"/>
      <c r="E26" s="384"/>
      <c r="F26" s="384"/>
      <c r="G26" s="384"/>
      <c r="H26" s="385"/>
      <c r="I26" s="385"/>
      <c r="J26" s="385"/>
      <c r="K26" s="385"/>
      <c r="L26" s="385"/>
      <c r="M26" s="385"/>
      <c r="N26" s="385"/>
      <c r="O26" s="385"/>
      <c r="P26" s="385"/>
      <c r="Q26" s="385"/>
      <c r="R26" s="385"/>
      <c r="S26" s="385"/>
      <c r="T26" s="385"/>
      <c r="U26" s="385"/>
      <c r="V26" s="93" t="str">
        <f t="shared" si="12"/>
        <v>Đúng</v>
      </c>
      <c r="W26" s="93"/>
      <c r="X26" s="93"/>
      <c r="Y26" s="93"/>
      <c r="Z26" s="93"/>
      <c r="AA26" s="93"/>
    </row>
    <row r="27" spans="1:27" x14ac:dyDescent="0.25">
      <c r="Y27" s="93"/>
      <c r="Z27" s="93"/>
      <c r="AA27" s="93"/>
    </row>
    <row r="28" spans="1:27" x14ac:dyDescent="0.25">
      <c r="B28" s="8"/>
      <c r="C28" s="93" t="str">
        <f t="shared" ref="C28:N28" si="13">IF(C7=C18,"Đúng","Sai")</f>
        <v>Đúng</v>
      </c>
      <c r="D28" s="93" t="str">
        <f t="shared" si="13"/>
        <v>Đúng</v>
      </c>
      <c r="E28" s="93" t="str">
        <f t="shared" si="13"/>
        <v>Đúng</v>
      </c>
      <c r="F28" s="93" t="str">
        <f t="shared" si="13"/>
        <v>Đúng</v>
      </c>
      <c r="G28" s="93" t="str">
        <f t="shared" si="13"/>
        <v>Đúng</v>
      </c>
      <c r="H28" s="93" t="str">
        <f t="shared" si="13"/>
        <v>Đúng</v>
      </c>
      <c r="I28" s="93" t="str">
        <f t="shared" si="13"/>
        <v>Đúng</v>
      </c>
      <c r="J28" s="93" t="str">
        <f t="shared" si="13"/>
        <v>Đúng</v>
      </c>
      <c r="K28" s="93" t="str">
        <f t="shared" si="13"/>
        <v>Đúng</v>
      </c>
      <c r="L28" s="93" t="str">
        <f t="shared" si="13"/>
        <v>Đúng</v>
      </c>
      <c r="M28" s="93" t="str">
        <f t="shared" si="13"/>
        <v>Đúng</v>
      </c>
      <c r="N28" s="93" t="str">
        <f t="shared" si="13"/>
        <v>Đúng</v>
      </c>
      <c r="O28" s="93"/>
      <c r="P28" s="93"/>
      <c r="Q28" s="93"/>
      <c r="R28" s="93"/>
      <c r="S28" s="93"/>
      <c r="T28" s="93"/>
      <c r="U28" s="93"/>
      <c r="V28" s="278"/>
      <c r="W28" s="278"/>
      <c r="X28" s="278"/>
      <c r="Y28" s="93"/>
      <c r="Z28" s="93"/>
    </row>
    <row r="29" spans="1:27" x14ac:dyDescent="0.25">
      <c r="B29" s="8"/>
      <c r="C29" s="93" t="str">
        <f>IF(C22=C23+C24,"Đúng","Sai")</f>
        <v>Đúng</v>
      </c>
      <c r="D29" s="93" t="str">
        <f t="shared" ref="D29:N29" si="14">IF(D22=D23+D24,"Đúng","Sai")</f>
        <v>Đúng</v>
      </c>
      <c r="E29" s="93" t="str">
        <f t="shared" si="14"/>
        <v>Đúng</v>
      </c>
      <c r="F29" s="93" t="str">
        <f t="shared" si="14"/>
        <v>Đúng</v>
      </c>
      <c r="G29" s="93" t="str">
        <f t="shared" si="14"/>
        <v>Đúng</v>
      </c>
      <c r="H29" s="93" t="str">
        <f t="shared" si="14"/>
        <v>Đúng</v>
      </c>
      <c r="I29" s="93" t="str">
        <f t="shared" si="14"/>
        <v>Đúng</v>
      </c>
      <c r="J29" s="93" t="str">
        <f t="shared" si="14"/>
        <v>Đúng</v>
      </c>
      <c r="K29" s="93" t="str">
        <f t="shared" si="14"/>
        <v>Đúng</v>
      </c>
      <c r="L29" s="93" t="str">
        <f t="shared" si="14"/>
        <v>Đúng</v>
      </c>
      <c r="M29" s="93" t="str">
        <f t="shared" si="14"/>
        <v>Đúng</v>
      </c>
      <c r="N29" s="93" t="str">
        <f t="shared" si="14"/>
        <v>Đúng</v>
      </c>
      <c r="O29" s="93"/>
      <c r="P29" s="93"/>
      <c r="Q29" s="93"/>
      <c r="R29" s="93"/>
      <c r="S29" s="93"/>
      <c r="T29" s="93"/>
      <c r="U29" s="93"/>
      <c r="V29" s="278"/>
      <c r="W29" s="278"/>
      <c r="X29" s="278"/>
      <c r="Y29" s="93"/>
      <c r="Z29" s="93"/>
    </row>
    <row r="30" spans="1:27" x14ac:dyDescent="0.25">
      <c r="B30" s="8"/>
      <c r="C30" s="93" t="str">
        <f>IF(C25&lt;=C24,"Đúng","Sai")</f>
        <v>Đúng</v>
      </c>
      <c r="D30" s="93" t="str">
        <f t="shared" ref="D30:N30" si="15">IF(D25&lt;=D24,"Đúng","Sai")</f>
        <v>Đúng</v>
      </c>
      <c r="E30" s="93" t="str">
        <f t="shared" si="15"/>
        <v>Đúng</v>
      </c>
      <c r="F30" s="93" t="str">
        <f t="shared" si="15"/>
        <v>Đúng</v>
      </c>
      <c r="G30" s="93" t="str">
        <f t="shared" si="15"/>
        <v>Đúng</v>
      </c>
      <c r="H30" s="93" t="str">
        <f t="shared" si="15"/>
        <v>Đúng</v>
      </c>
      <c r="I30" s="93" t="str">
        <f t="shared" si="15"/>
        <v>Đúng</v>
      </c>
      <c r="J30" s="93" t="str">
        <f t="shared" si="15"/>
        <v>Đúng</v>
      </c>
      <c r="K30" s="93" t="str">
        <f t="shared" si="15"/>
        <v>Đúng</v>
      </c>
      <c r="L30" s="93" t="str">
        <f t="shared" si="15"/>
        <v>Đúng</v>
      </c>
      <c r="M30" s="93" t="str">
        <f t="shared" si="15"/>
        <v>Đúng</v>
      </c>
      <c r="N30" s="93" t="str">
        <f t="shared" si="15"/>
        <v>Đúng</v>
      </c>
      <c r="O30" s="93"/>
      <c r="P30" s="93"/>
      <c r="Q30" s="93"/>
      <c r="R30" s="93"/>
      <c r="S30" s="93"/>
      <c r="T30" s="93"/>
      <c r="U30" s="93"/>
      <c r="V30" s="278"/>
      <c r="W30" s="278"/>
      <c r="X30" s="278"/>
      <c r="Y30" s="93"/>
    </row>
    <row r="31" spans="1:27" x14ac:dyDescent="0.25">
      <c r="B31" s="8"/>
      <c r="C31" s="93" t="str">
        <f t="shared" ref="C31:N31" si="16">IF(C26&lt;=C7,"Đúng","Sai")</f>
        <v>Đúng</v>
      </c>
      <c r="D31" s="93" t="str">
        <f t="shared" si="16"/>
        <v>Đúng</v>
      </c>
      <c r="E31" s="93" t="str">
        <f t="shared" si="16"/>
        <v>Đúng</v>
      </c>
      <c r="F31" s="93" t="str">
        <f t="shared" si="16"/>
        <v>Đúng</v>
      </c>
      <c r="G31" s="93" t="str">
        <f t="shared" si="16"/>
        <v>Đúng</v>
      </c>
      <c r="H31" s="93" t="str">
        <f t="shared" si="16"/>
        <v>Đúng</v>
      </c>
      <c r="I31" s="93" t="str">
        <f t="shared" si="16"/>
        <v>Đúng</v>
      </c>
      <c r="J31" s="93" t="str">
        <f t="shared" si="16"/>
        <v>Đúng</v>
      </c>
      <c r="K31" s="93" t="str">
        <f t="shared" si="16"/>
        <v>Đúng</v>
      </c>
      <c r="L31" s="93" t="str">
        <f t="shared" si="16"/>
        <v>Đúng</v>
      </c>
      <c r="M31" s="93" t="str">
        <f t="shared" si="16"/>
        <v>Đúng</v>
      </c>
      <c r="N31" s="93" t="str">
        <f t="shared" si="16"/>
        <v>Đúng</v>
      </c>
      <c r="O31" s="93"/>
      <c r="P31" s="93"/>
      <c r="Q31" s="93"/>
      <c r="R31" s="93"/>
      <c r="S31" s="93"/>
      <c r="T31" s="93"/>
      <c r="U31" s="93"/>
      <c r="V31" s="278"/>
      <c r="W31" s="278"/>
      <c r="X31" s="278"/>
      <c r="Y31" s="93"/>
    </row>
    <row r="32" spans="1:27" x14ac:dyDescent="0.25">
      <c r="B32" s="8"/>
      <c r="C32" s="93" t="str">
        <f>IF(O7=C19,"Đúng","Sai")</f>
        <v>Đúng</v>
      </c>
      <c r="D32" s="278"/>
      <c r="E32" s="278"/>
      <c r="F32" s="278"/>
      <c r="G32" s="278"/>
      <c r="H32" s="278"/>
      <c r="I32" s="278"/>
      <c r="J32" s="278"/>
      <c r="K32" s="278"/>
      <c r="L32" s="278"/>
      <c r="M32" s="278"/>
      <c r="N32" s="278"/>
      <c r="O32" s="279"/>
      <c r="P32" s="279"/>
      <c r="Q32" s="278"/>
      <c r="R32" s="278"/>
      <c r="S32" s="278"/>
      <c r="T32" s="278"/>
      <c r="U32" s="278"/>
      <c r="V32" s="278"/>
      <c r="W32" s="278"/>
      <c r="X32" s="278"/>
      <c r="Y32" s="93"/>
    </row>
    <row r="33" spans="2:25" x14ac:dyDescent="0.25">
      <c r="B33" s="8"/>
      <c r="C33" s="93" t="str">
        <f>IF(P7=C20,"Đúng","Sai")</f>
        <v>Đúng</v>
      </c>
      <c r="D33" s="278"/>
      <c r="E33" s="278"/>
      <c r="F33" s="278"/>
      <c r="G33" s="278"/>
      <c r="H33" s="278"/>
      <c r="I33" s="278"/>
      <c r="J33" s="278"/>
      <c r="K33" s="278"/>
      <c r="L33" s="278"/>
      <c r="M33" s="278"/>
      <c r="N33" s="278"/>
      <c r="O33" s="278"/>
      <c r="P33" s="278"/>
      <c r="Q33" s="278"/>
      <c r="R33" s="278"/>
      <c r="S33" s="278"/>
      <c r="T33" s="278"/>
      <c r="U33" s="278"/>
      <c r="V33" s="278"/>
      <c r="W33" s="278"/>
      <c r="X33" s="278"/>
      <c r="Y33" s="93"/>
    </row>
    <row r="34" spans="2:25" x14ac:dyDescent="0.25">
      <c r="B34" s="8"/>
      <c r="C34" s="93" t="str">
        <f>IF(Q7=C21,"Đúng","Sai")</f>
        <v>Đúng</v>
      </c>
      <c r="D34" s="278"/>
      <c r="E34" s="278"/>
      <c r="F34" s="278"/>
      <c r="G34" s="278"/>
      <c r="H34" s="278"/>
      <c r="I34" s="278"/>
      <c r="J34" s="278"/>
      <c r="K34" s="278"/>
      <c r="L34" s="278"/>
      <c r="M34" s="278"/>
      <c r="N34" s="278"/>
      <c r="O34" s="278"/>
      <c r="P34" s="278"/>
      <c r="Q34" s="278"/>
      <c r="R34" s="278"/>
      <c r="S34" s="278"/>
      <c r="T34" s="278"/>
      <c r="U34" s="278"/>
      <c r="V34" s="278"/>
      <c r="W34" s="278"/>
      <c r="X34" s="278"/>
    </row>
    <row r="35" spans="2:25" x14ac:dyDescent="0.25">
      <c r="B35" s="8"/>
      <c r="C35" s="93" t="str">
        <f>IF(R7=C22,"Đúng","Sai")</f>
        <v>Đúng</v>
      </c>
      <c r="D35" s="278"/>
      <c r="E35" s="278"/>
      <c r="F35" s="278"/>
      <c r="G35" s="278"/>
      <c r="H35" s="278"/>
      <c r="I35" s="278"/>
      <c r="J35" s="278"/>
      <c r="K35" s="278"/>
      <c r="L35" s="278"/>
      <c r="M35" s="278"/>
      <c r="N35" s="278"/>
      <c r="O35" s="278"/>
      <c r="P35" s="278"/>
      <c r="Q35" s="278"/>
      <c r="R35" s="278"/>
      <c r="S35" s="278"/>
      <c r="T35" s="278"/>
      <c r="U35" s="278"/>
      <c r="V35" s="278"/>
      <c r="W35" s="278"/>
      <c r="X35" s="278"/>
    </row>
    <row r="36" spans="2:25" x14ac:dyDescent="0.25">
      <c r="B36" s="8"/>
      <c r="C36" s="93" t="str">
        <f>IF(S7=C23,"Đúng","Sai")</f>
        <v>Đúng</v>
      </c>
      <c r="D36" s="278"/>
      <c r="E36" s="278"/>
      <c r="F36" s="278"/>
      <c r="G36" s="278"/>
      <c r="H36" s="278"/>
      <c r="I36" s="278"/>
      <c r="J36" s="278"/>
      <c r="K36" s="278"/>
      <c r="L36" s="278"/>
      <c r="M36" s="278"/>
      <c r="N36" s="278"/>
      <c r="O36" s="278"/>
      <c r="P36" s="278"/>
      <c r="Q36" s="278"/>
      <c r="R36" s="278"/>
      <c r="S36" s="278"/>
      <c r="T36" s="278"/>
      <c r="U36" s="278"/>
      <c r="V36" s="278"/>
      <c r="W36" s="278"/>
      <c r="X36" s="278"/>
    </row>
    <row r="37" spans="2:25" x14ac:dyDescent="0.25">
      <c r="B37" s="8"/>
      <c r="C37" s="93" t="str">
        <f>IF(T7=C24,"Đúng","Sai")</f>
        <v>Đúng</v>
      </c>
      <c r="D37" s="278"/>
      <c r="E37" s="278"/>
      <c r="F37" s="278"/>
      <c r="G37" s="278"/>
      <c r="H37" s="278"/>
      <c r="I37" s="278"/>
      <c r="J37" s="278"/>
      <c r="K37" s="278"/>
      <c r="L37" s="278"/>
      <c r="M37" s="278"/>
      <c r="N37" s="278"/>
      <c r="O37" s="278"/>
      <c r="P37" s="278"/>
      <c r="Q37" s="278"/>
      <c r="R37" s="278"/>
      <c r="S37" s="278"/>
      <c r="T37" s="278"/>
      <c r="U37" s="278"/>
      <c r="V37" s="278"/>
      <c r="W37" s="278"/>
      <c r="X37" s="278"/>
    </row>
    <row r="38" spans="2:25" x14ac:dyDescent="0.25">
      <c r="B38" s="8"/>
      <c r="C38" s="93" t="str">
        <f>IF(U7=C25,"Đúng","Sai")</f>
        <v>Đúng</v>
      </c>
      <c r="D38" s="278"/>
      <c r="E38" s="278"/>
      <c r="F38" s="278"/>
      <c r="G38" s="278"/>
      <c r="H38" s="278"/>
      <c r="I38" s="278"/>
      <c r="J38" s="278"/>
      <c r="K38" s="278"/>
      <c r="L38" s="278"/>
      <c r="M38" s="278"/>
      <c r="N38" s="278"/>
      <c r="O38" s="278"/>
      <c r="P38" s="278"/>
      <c r="Q38" s="278"/>
      <c r="R38" s="278"/>
      <c r="S38" s="278"/>
      <c r="T38" s="278"/>
      <c r="U38" s="278"/>
      <c r="V38" s="278"/>
      <c r="W38" s="278"/>
      <c r="X38" s="278"/>
    </row>
    <row r="39" spans="2:25" x14ac:dyDescent="0.25">
      <c r="B39" s="8"/>
      <c r="C39" s="79"/>
      <c r="D39" s="8"/>
      <c r="E39" s="8"/>
      <c r="F39" s="8"/>
      <c r="G39" s="8"/>
      <c r="H39" s="8"/>
      <c r="I39" s="8"/>
      <c r="J39" s="8"/>
      <c r="K39" s="8"/>
      <c r="L39" s="8"/>
      <c r="M39" s="8"/>
      <c r="N39" s="8"/>
      <c r="O39" s="8"/>
      <c r="P39" s="8"/>
      <c r="Q39" s="8"/>
      <c r="R39" s="8"/>
      <c r="S39" s="8"/>
      <c r="T39" s="8"/>
      <c r="U39" s="8"/>
      <c r="V39" s="278"/>
      <c r="W39" s="278"/>
      <c r="X39" s="278"/>
    </row>
    <row r="40" spans="2:25" x14ac:dyDescent="0.25">
      <c r="C40" s="81"/>
    </row>
  </sheetData>
  <sheetProtection formatCells="0" formatColumns="0" formatRows="0"/>
  <mergeCells count="25">
    <mergeCell ref="J4:J5"/>
    <mergeCell ref="A1:R1"/>
    <mergeCell ref="S1:U1"/>
    <mergeCell ref="O2:U2"/>
    <mergeCell ref="A3:A5"/>
    <mergeCell ref="B3:B5"/>
    <mergeCell ref="C3:C5"/>
    <mergeCell ref="D3:G3"/>
    <mergeCell ref="H3:N3"/>
    <mergeCell ref="O3:U3"/>
    <mergeCell ref="D4:D5"/>
    <mergeCell ref="E4:E5"/>
    <mergeCell ref="F4:F5"/>
    <mergeCell ref="G4:G5"/>
    <mergeCell ref="H4:H5"/>
    <mergeCell ref="I4:I5"/>
    <mergeCell ref="Q4:Q5"/>
    <mergeCell ref="R4:R5"/>
    <mergeCell ref="S4:U4"/>
    <mergeCell ref="K4:K5"/>
    <mergeCell ref="L4:L5"/>
    <mergeCell ref="M4:M5"/>
    <mergeCell ref="N4:N5"/>
    <mergeCell ref="O4:O5"/>
    <mergeCell ref="P4:P5"/>
  </mergeCells>
  <conditionalFormatting sqref="V27:X1048576 V1:X6 V18:X18">
    <cfRule type="cellIs" dxfId="45" priority="7" operator="equal">
      <formula>"Đúng"</formula>
    </cfRule>
  </conditionalFormatting>
  <conditionalFormatting sqref="V7:Y17 V19:X26">
    <cfRule type="cellIs" dxfId="44" priority="4" operator="equal">
      <formula>"Đúng"</formula>
    </cfRule>
  </conditionalFormatting>
  <conditionalFormatting sqref="Y24:Y33">
    <cfRule type="cellIs" dxfId="43" priority="3" operator="equal">
      <formula>"Đúng"</formula>
    </cfRule>
  </conditionalFormatting>
  <conditionalFormatting sqref="Z21:Z29">
    <cfRule type="cellIs" dxfId="42" priority="2" operator="equal">
      <formula>"Đúng"</formula>
    </cfRule>
  </conditionalFormatting>
  <conditionalFormatting sqref="AA19:AA27">
    <cfRule type="cellIs" dxfId="41" priority="1" operator="equal">
      <formula>"Đúng"</formula>
    </cfRule>
  </conditionalFormatting>
  <conditionalFormatting sqref="AA28:XFD29 A28:X33 Z30:XFD33 A34:XFD38">
    <cfRule type="cellIs" dxfId="40" priority="6" operator="equal">
      <formula>"Đúng"</formula>
    </cfRule>
  </conditionalFormatting>
  <printOptions horizontalCentered="1"/>
  <pageMargins left="0.43307086614173229" right="0.19685039370078741" top="0.23622047244094491" bottom="0.23622047244094491" header="0" footer="0"/>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50"/>
  <sheetViews>
    <sheetView zoomScale="115" zoomScaleNormal="115" workbookViewId="0">
      <selection activeCell="J35" sqref="J35:S35"/>
    </sheetView>
  </sheetViews>
  <sheetFormatPr defaultColWidth="5.42578125" defaultRowHeight="15.75" x14ac:dyDescent="0.25"/>
  <cols>
    <col min="1" max="1" width="4.140625" style="20" customWidth="1"/>
    <col min="2" max="2" width="32.85546875" style="2" customWidth="1"/>
    <col min="3" max="3" width="5.85546875" style="19" customWidth="1"/>
    <col min="4" max="4" width="5.42578125" style="2" customWidth="1"/>
    <col min="5" max="5" width="5.7109375" style="2" customWidth="1"/>
    <col min="6" max="6" width="6" style="2" customWidth="1"/>
    <col min="7" max="7" width="5.140625" style="2" customWidth="1"/>
    <col min="8" max="8" width="4.7109375" style="2" customWidth="1"/>
    <col min="9" max="9" width="4.28515625" style="2" customWidth="1"/>
    <col min="10" max="10" width="6.42578125" style="2" customWidth="1"/>
    <col min="11" max="11" width="9" style="2" customWidth="1"/>
    <col min="12" max="12" width="6" style="2" customWidth="1"/>
    <col min="13" max="13" width="6.140625" style="2" customWidth="1"/>
    <col min="14" max="14" width="6.7109375" style="2" customWidth="1"/>
    <col min="15" max="15" width="5" style="2" customWidth="1"/>
    <col min="16" max="16" width="6" style="2" customWidth="1"/>
    <col min="17" max="17" width="5.85546875" style="2" customWidth="1"/>
    <col min="18" max="18" width="5.5703125" style="2" customWidth="1"/>
    <col min="19" max="19" width="4.28515625" style="2" customWidth="1"/>
    <col min="20" max="20" width="5.28515625" style="2" customWidth="1"/>
    <col min="21" max="21" width="4.42578125" style="2" customWidth="1"/>
    <col min="22" max="22" width="3.42578125" style="2" customWidth="1"/>
    <col min="23" max="23" width="4.28515625" style="2" customWidth="1"/>
    <col min="24" max="24" width="5.5703125" style="2" customWidth="1"/>
    <col min="25" max="25" width="4.42578125" style="2" customWidth="1"/>
    <col min="26" max="26" width="4.28515625" style="2" customWidth="1"/>
    <col min="27" max="29" width="6.42578125" style="278" customWidth="1"/>
    <col min="30" max="30" width="5.42578125" style="61" customWidth="1"/>
    <col min="31" max="259" width="5.42578125" style="2"/>
    <col min="260" max="260" width="4.140625" style="2" customWidth="1"/>
    <col min="261" max="261" width="25.85546875" style="2" customWidth="1"/>
    <col min="262" max="262" width="5.85546875" style="2" customWidth="1"/>
    <col min="263" max="263" width="6.7109375" style="2" customWidth="1"/>
    <col min="264" max="264" width="6.140625" style="2" customWidth="1"/>
    <col min="265" max="265" width="5.85546875" style="2" customWidth="1"/>
    <col min="266" max="266" width="6.140625" style="2" customWidth="1"/>
    <col min="267" max="267" width="6.7109375" style="2" customWidth="1"/>
    <col min="268" max="269" width="6.42578125" style="2" customWidth="1"/>
    <col min="270" max="270" width="6" style="2" customWidth="1"/>
    <col min="271" max="271" width="6.140625" style="2" customWidth="1"/>
    <col min="272" max="272" width="5.85546875" style="2" customWidth="1"/>
    <col min="273" max="273" width="6.140625" style="2" customWidth="1"/>
    <col min="274" max="275" width="6" style="2" customWidth="1"/>
    <col min="276" max="276" width="5.85546875" style="2" customWidth="1"/>
    <col min="277" max="277" width="6.42578125" style="2" customWidth="1"/>
    <col min="278" max="278" width="5.85546875" style="2" customWidth="1"/>
    <col min="279" max="279" width="6.140625" style="2" customWidth="1"/>
    <col min="280" max="280" width="6.42578125" style="2" customWidth="1"/>
    <col min="281" max="282" width="6" style="2" customWidth="1"/>
    <col min="283" max="283" width="6.140625" style="2" customWidth="1"/>
    <col min="284" max="284" width="6.85546875" style="2" customWidth="1"/>
    <col min="285" max="286" width="5.42578125" style="2" customWidth="1"/>
    <col min="287" max="515" width="5.42578125" style="2"/>
    <col min="516" max="516" width="4.140625" style="2" customWidth="1"/>
    <col min="517" max="517" width="25.85546875" style="2" customWidth="1"/>
    <col min="518" max="518" width="5.85546875" style="2" customWidth="1"/>
    <col min="519" max="519" width="6.7109375" style="2" customWidth="1"/>
    <col min="520" max="520" width="6.140625" style="2" customWidth="1"/>
    <col min="521" max="521" width="5.85546875" style="2" customWidth="1"/>
    <col min="522" max="522" width="6.140625" style="2" customWidth="1"/>
    <col min="523" max="523" width="6.7109375" style="2" customWidth="1"/>
    <col min="524" max="525" width="6.42578125" style="2" customWidth="1"/>
    <col min="526" max="526" width="6" style="2" customWidth="1"/>
    <col min="527" max="527" width="6.140625" style="2" customWidth="1"/>
    <col min="528" max="528" width="5.85546875" style="2" customWidth="1"/>
    <col min="529" max="529" width="6.140625" style="2" customWidth="1"/>
    <col min="530" max="531" width="6" style="2" customWidth="1"/>
    <col min="532" max="532" width="5.85546875" style="2" customWidth="1"/>
    <col min="533" max="533" width="6.42578125" style="2" customWidth="1"/>
    <col min="534" max="534" width="5.85546875" style="2" customWidth="1"/>
    <col min="535" max="535" width="6.140625" style="2" customWidth="1"/>
    <col min="536" max="536" width="6.42578125" style="2" customWidth="1"/>
    <col min="537" max="538" width="6" style="2" customWidth="1"/>
    <col min="539" max="539" width="6.140625" style="2" customWidth="1"/>
    <col min="540" max="540" width="6.85546875" style="2" customWidth="1"/>
    <col min="541" max="542" width="5.42578125" style="2" customWidth="1"/>
    <col min="543" max="771" width="5.42578125" style="2"/>
    <col min="772" max="772" width="4.140625" style="2" customWidth="1"/>
    <col min="773" max="773" width="25.85546875" style="2" customWidth="1"/>
    <col min="774" max="774" width="5.85546875" style="2" customWidth="1"/>
    <col min="775" max="775" width="6.7109375" style="2" customWidth="1"/>
    <col min="776" max="776" width="6.140625" style="2" customWidth="1"/>
    <col min="777" max="777" width="5.85546875" style="2" customWidth="1"/>
    <col min="778" max="778" width="6.140625" style="2" customWidth="1"/>
    <col min="779" max="779" width="6.7109375" style="2" customWidth="1"/>
    <col min="780" max="781" width="6.42578125" style="2" customWidth="1"/>
    <col min="782" max="782" width="6" style="2" customWidth="1"/>
    <col min="783" max="783" width="6.140625" style="2" customWidth="1"/>
    <col min="784" max="784" width="5.85546875" style="2" customWidth="1"/>
    <col min="785" max="785" width="6.140625" style="2" customWidth="1"/>
    <col min="786" max="787" width="6" style="2" customWidth="1"/>
    <col min="788" max="788" width="5.85546875" style="2" customWidth="1"/>
    <col min="789" max="789" width="6.42578125" style="2" customWidth="1"/>
    <col min="790" max="790" width="5.85546875" style="2" customWidth="1"/>
    <col min="791" max="791" width="6.140625" style="2" customWidth="1"/>
    <col min="792" max="792" width="6.42578125" style="2" customWidth="1"/>
    <col min="793" max="794" width="6" style="2" customWidth="1"/>
    <col min="795" max="795" width="6.140625" style="2" customWidth="1"/>
    <col min="796" max="796" width="6.85546875" style="2" customWidth="1"/>
    <col min="797" max="798" width="5.42578125" style="2" customWidth="1"/>
    <col min="799" max="1027" width="5.42578125" style="2"/>
    <col min="1028" max="1028" width="4.140625" style="2" customWidth="1"/>
    <col min="1029" max="1029" width="25.85546875" style="2" customWidth="1"/>
    <col min="1030" max="1030" width="5.85546875" style="2" customWidth="1"/>
    <col min="1031" max="1031" width="6.7109375" style="2" customWidth="1"/>
    <col min="1032" max="1032" width="6.140625" style="2" customWidth="1"/>
    <col min="1033" max="1033" width="5.85546875" style="2" customWidth="1"/>
    <col min="1034" max="1034" width="6.140625" style="2" customWidth="1"/>
    <col min="1035" max="1035" width="6.7109375" style="2" customWidth="1"/>
    <col min="1036" max="1037" width="6.42578125" style="2" customWidth="1"/>
    <col min="1038" max="1038" width="6" style="2" customWidth="1"/>
    <col min="1039" max="1039" width="6.140625" style="2" customWidth="1"/>
    <col min="1040" max="1040" width="5.85546875" style="2" customWidth="1"/>
    <col min="1041" max="1041" width="6.140625" style="2" customWidth="1"/>
    <col min="1042" max="1043" width="6" style="2" customWidth="1"/>
    <col min="1044" max="1044" width="5.85546875" style="2" customWidth="1"/>
    <col min="1045" max="1045" width="6.42578125" style="2" customWidth="1"/>
    <col min="1046" max="1046" width="5.85546875" style="2" customWidth="1"/>
    <col min="1047" max="1047" width="6.140625" style="2" customWidth="1"/>
    <col min="1048" max="1048" width="6.42578125" style="2" customWidth="1"/>
    <col min="1049" max="1050" width="6" style="2" customWidth="1"/>
    <col min="1051" max="1051" width="6.140625" style="2" customWidth="1"/>
    <col min="1052" max="1052" width="6.85546875" style="2" customWidth="1"/>
    <col min="1053" max="1054" width="5.42578125" style="2" customWidth="1"/>
    <col min="1055" max="1283" width="5.42578125" style="2"/>
    <col min="1284" max="1284" width="4.140625" style="2" customWidth="1"/>
    <col min="1285" max="1285" width="25.85546875" style="2" customWidth="1"/>
    <col min="1286" max="1286" width="5.85546875" style="2" customWidth="1"/>
    <col min="1287" max="1287" width="6.7109375" style="2" customWidth="1"/>
    <col min="1288" max="1288" width="6.140625" style="2" customWidth="1"/>
    <col min="1289" max="1289" width="5.85546875" style="2" customWidth="1"/>
    <col min="1290" max="1290" width="6.140625" style="2" customWidth="1"/>
    <col min="1291" max="1291" width="6.7109375" style="2" customWidth="1"/>
    <col min="1292" max="1293" width="6.42578125" style="2" customWidth="1"/>
    <col min="1294" max="1294" width="6" style="2" customWidth="1"/>
    <col min="1295" max="1295" width="6.140625" style="2" customWidth="1"/>
    <col min="1296" max="1296" width="5.85546875" style="2" customWidth="1"/>
    <col min="1297" max="1297" width="6.140625" style="2" customWidth="1"/>
    <col min="1298" max="1299" width="6" style="2" customWidth="1"/>
    <col min="1300" max="1300" width="5.85546875" style="2" customWidth="1"/>
    <col min="1301" max="1301" width="6.42578125" style="2" customWidth="1"/>
    <col min="1302" max="1302" width="5.85546875" style="2" customWidth="1"/>
    <col min="1303" max="1303" width="6.140625" style="2" customWidth="1"/>
    <col min="1304" max="1304" width="6.42578125" style="2" customWidth="1"/>
    <col min="1305" max="1306" width="6" style="2" customWidth="1"/>
    <col min="1307" max="1307" width="6.140625" style="2" customWidth="1"/>
    <col min="1308" max="1308" width="6.85546875" style="2" customWidth="1"/>
    <col min="1309" max="1310" width="5.42578125" style="2" customWidth="1"/>
    <col min="1311" max="1539" width="5.42578125" style="2"/>
    <col min="1540" max="1540" width="4.140625" style="2" customWidth="1"/>
    <col min="1541" max="1541" width="25.85546875" style="2" customWidth="1"/>
    <col min="1542" max="1542" width="5.85546875" style="2" customWidth="1"/>
    <col min="1543" max="1543" width="6.7109375" style="2" customWidth="1"/>
    <col min="1544" max="1544" width="6.140625" style="2" customWidth="1"/>
    <col min="1545" max="1545" width="5.85546875" style="2" customWidth="1"/>
    <col min="1546" max="1546" width="6.140625" style="2" customWidth="1"/>
    <col min="1547" max="1547" width="6.7109375" style="2" customWidth="1"/>
    <col min="1548" max="1549" width="6.42578125" style="2" customWidth="1"/>
    <col min="1550" max="1550" width="6" style="2" customWidth="1"/>
    <col min="1551" max="1551" width="6.140625" style="2" customWidth="1"/>
    <col min="1552" max="1552" width="5.85546875" style="2" customWidth="1"/>
    <col min="1553" max="1553" width="6.140625" style="2" customWidth="1"/>
    <col min="1554" max="1555" width="6" style="2" customWidth="1"/>
    <col min="1556" max="1556" width="5.85546875" style="2" customWidth="1"/>
    <col min="1557" max="1557" width="6.42578125" style="2" customWidth="1"/>
    <col min="1558" max="1558" width="5.85546875" style="2" customWidth="1"/>
    <col min="1559" max="1559" width="6.140625" style="2" customWidth="1"/>
    <col min="1560" max="1560" width="6.42578125" style="2" customWidth="1"/>
    <col min="1561" max="1562" width="6" style="2" customWidth="1"/>
    <col min="1563" max="1563" width="6.140625" style="2" customWidth="1"/>
    <col min="1564" max="1564" width="6.85546875" style="2" customWidth="1"/>
    <col min="1565" max="1566" width="5.42578125" style="2" customWidth="1"/>
    <col min="1567" max="1795" width="5.42578125" style="2"/>
    <col min="1796" max="1796" width="4.140625" style="2" customWidth="1"/>
    <col min="1797" max="1797" width="25.85546875" style="2" customWidth="1"/>
    <col min="1798" max="1798" width="5.85546875" style="2" customWidth="1"/>
    <col min="1799" max="1799" width="6.7109375" style="2" customWidth="1"/>
    <col min="1800" max="1800" width="6.140625" style="2" customWidth="1"/>
    <col min="1801" max="1801" width="5.85546875" style="2" customWidth="1"/>
    <col min="1802" max="1802" width="6.140625" style="2" customWidth="1"/>
    <col min="1803" max="1803" width="6.7109375" style="2" customWidth="1"/>
    <col min="1804" max="1805" width="6.42578125" style="2" customWidth="1"/>
    <col min="1806" max="1806" width="6" style="2" customWidth="1"/>
    <col min="1807" max="1807" width="6.140625" style="2" customWidth="1"/>
    <col min="1808" max="1808" width="5.85546875" style="2" customWidth="1"/>
    <col min="1809" max="1809" width="6.140625" style="2" customWidth="1"/>
    <col min="1810" max="1811" width="6" style="2" customWidth="1"/>
    <col min="1812" max="1812" width="5.85546875" style="2" customWidth="1"/>
    <col min="1813" max="1813" width="6.42578125" style="2" customWidth="1"/>
    <col min="1814" max="1814" width="5.85546875" style="2" customWidth="1"/>
    <col min="1815" max="1815" width="6.140625" style="2" customWidth="1"/>
    <col min="1816" max="1816" width="6.42578125" style="2" customWidth="1"/>
    <col min="1817" max="1818" width="6" style="2" customWidth="1"/>
    <col min="1819" max="1819" width="6.140625" style="2" customWidth="1"/>
    <col min="1820" max="1820" width="6.85546875" style="2" customWidth="1"/>
    <col min="1821" max="1822" width="5.42578125" style="2" customWidth="1"/>
    <col min="1823" max="2051" width="5.42578125" style="2"/>
    <col min="2052" max="2052" width="4.140625" style="2" customWidth="1"/>
    <col min="2053" max="2053" width="25.85546875" style="2" customWidth="1"/>
    <col min="2054" max="2054" width="5.85546875" style="2" customWidth="1"/>
    <col min="2055" max="2055" width="6.7109375" style="2" customWidth="1"/>
    <col min="2056" max="2056" width="6.140625" style="2" customWidth="1"/>
    <col min="2057" max="2057" width="5.85546875" style="2" customWidth="1"/>
    <col min="2058" max="2058" width="6.140625" style="2" customWidth="1"/>
    <col min="2059" max="2059" width="6.7109375" style="2" customWidth="1"/>
    <col min="2060" max="2061" width="6.42578125" style="2" customWidth="1"/>
    <col min="2062" max="2062" width="6" style="2" customWidth="1"/>
    <col min="2063" max="2063" width="6.140625" style="2" customWidth="1"/>
    <col min="2064" max="2064" width="5.85546875" style="2" customWidth="1"/>
    <col min="2065" max="2065" width="6.140625" style="2" customWidth="1"/>
    <col min="2066" max="2067" width="6" style="2" customWidth="1"/>
    <col min="2068" max="2068" width="5.85546875" style="2" customWidth="1"/>
    <col min="2069" max="2069" width="6.42578125" style="2" customWidth="1"/>
    <col min="2070" max="2070" width="5.85546875" style="2" customWidth="1"/>
    <col min="2071" max="2071" width="6.140625" style="2" customWidth="1"/>
    <col min="2072" max="2072" width="6.42578125" style="2" customWidth="1"/>
    <col min="2073" max="2074" width="6" style="2" customWidth="1"/>
    <col min="2075" max="2075" width="6.140625" style="2" customWidth="1"/>
    <col min="2076" max="2076" width="6.85546875" style="2" customWidth="1"/>
    <col min="2077" max="2078" width="5.42578125" style="2" customWidth="1"/>
    <col min="2079" max="2307" width="5.42578125" style="2"/>
    <col min="2308" max="2308" width="4.140625" style="2" customWidth="1"/>
    <col min="2309" max="2309" width="25.85546875" style="2" customWidth="1"/>
    <col min="2310" max="2310" width="5.85546875" style="2" customWidth="1"/>
    <col min="2311" max="2311" width="6.7109375" style="2" customWidth="1"/>
    <col min="2312" max="2312" width="6.140625" style="2" customWidth="1"/>
    <col min="2313" max="2313" width="5.85546875" style="2" customWidth="1"/>
    <col min="2314" max="2314" width="6.140625" style="2" customWidth="1"/>
    <col min="2315" max="2315" width="6.7109375" style="2" customWidth="1"/>
    <col min="2316" max="2317" width="6.42578125" style="2" customWidth="1"/>
    <col min="2318" max="2318" width="6" style="2" customWidth="1"/>
    <col min="2319" max="2319" width="6.140625" style="2" customWidth="1"/>
    <col min="2320" max="2320" width="5.85546875" style="2" customWidth="1"/>
    <col min="2321" max="2321" width="6.140625" style="2" customWidth="1"/>
    <col min="2322" max="2323" width="6" style="2" customWidth="1"/>
    <col min="2324" max="2324" width="5.85546875" style="2" customWidth="1"/>
    <col min="2325" max="2325" width="6.42578125" style="2" customWidth="1"/>
    <col min="2326" max="2326" width="5.85546875" style="2" customWidth="1"/>
    <col min="2327" max="2327" width="6.140625" style="2" customWidth="1"/>
    <col min="2328" max="2328" width="6.42578125" style="2" customWidth="1"/>
    <col min="2329" max="2330" width="6" style="2" customWidth="1"/>
    <col min="2331" max="2331" width="6.140625" style="2" customWidth="1"/>
    <col min="2332" max="2332" width="6.85546875" style="2" customWidth="1"/>
    <col min="2333" max="2334" width="5.42578125" style="2" customWidth="1"/>
    <col min="2335" max="2563" width="5.42578125" style="2"/>
    <col min="2564" max="2564" width="4.140625" style="2" customWidth="1"/>
    <col min="2565" max="2565" width="25.85546875" style="2" customWidth="1"/>
    <col min="2566" max="2566" width="5.85546875" style="2" customWidth="1"/>
    <col min="2567" max="2567" width="6.7109375" style="2" customWidth="1"/>
    <col min="2568" max="2568" width="6.140625" style="2" customWidth="1"/>
    <col min="2569" max="2569" width="5.85546875" style="2" customWidth="1"/>
    <col min="2570" max="2570" width="6.140625" style="2" customWidth="1"/>
    <col min="2571" max="2571" width="6.7109375" style="2" customWidth="1"/>
    <col min="2572" max="2573" width="6.42578125" style="2" customWidth="1"/>
    <col min="2574" max="2574" width="6" style="2" customWidth="1"/>
    <col min="2575" max="2575" width="6.140625" style="2" customWidth="1"/>
    <col min="2576" max="2576" width="5.85546875" style="2" customWidth="1"/>
    <col min="2577" max="2577" width="6.140625" style="2" customWidth="1"/>
    <col min="2578" max="2579" width="6" style="2" customWidth="1"/>
    <col min="2580" max="2580" width="5.85546875" style="2" customWidth="1"/>
    <col min="2581" max="2581" width="6.42578125" style="2" customWidth="1"/>
    <col min="2582" max="2582" width="5.85546875" style="2" customWidth="1"/>
    <col min="2583" max="2583" width="6.140625" style="2" customWidth="1"/>
    <col min="2584" max="2584" width="6.42578125" style="2" customWidth="1"/>
    <col min="2585" max="2586" width="6" style="2" customWidth="1"/>
    <col min="2587" max="2587" width="6.140625" style="2" customWidth="1"/>
    <col min="2588" max="2588" width="6.85546875" style="2" customWidth="1"/>
    <col min="2589" max="2590" width="5.42578125" style="2" customWidth="1"/>
    <col min="2591" max="2819" width="5.42578125" style="2"/>
    <col min="2820" max="2820" width="4.140625" style="2" customWidth="1"/>
    <col min="2821" max="2821" width="25.85546875" style="2" customWidth="1"/>
    <col min="2822" max="2822" width="5.85546875" style="2" customWidth="1"/>
    <col min="2823" max="2823" width="6.7109375" style="2" customWidth="1"/>
    <col min="2824" max="2824" width="6.140625" style="2" customWidth="1"/>
    <col min="2825" max="2825" width="5.85546875" style="2" customWidth="1"/>
    <col min="2826" max="2826" width="6.140625" style="2" customWidth="1"/>
    <col min="2827" max="2827" width="6.7109375" style="2" customWidth="1"/>
    <col min="2828" max="2829" width="6.42578125" style="2" customWidth="1"/>
    <col min="2830" max="2830" width="6" style="2" customWidth="1"/>
    <col min="2831" max="2831" width="6.140625" style="2" customWidth="1"/>
    <col min="2832" max="2832" width="5.85546875" style="2" customWidth="1"/>
    <col min="2833" max="2833" width="6.140625" style="2" customWidth="1"/>
    <col min="2834" max="2835" width="6" style="2" customWidth="1"/>
    <col min="2836" max="2836" width="5.85546875" style="2" customWidth="1"/>
    <col min="2837" max="2837" width="6.42578125" style="2" customWidth="1"/>
    <col min="2838" max="2838" width="5.85546875" style="2" customWidth="1"/>
    <col min="2839" max="2839" width="6.140625" style="2" customWidth="1"/>
    <col min="2840" max="2840" width="6.42578125" style="2" customWidth="1"/>
    <col min="2841" max="2842" width="6" style="2" customWidth="1"/>
    <col min="2843" max="2843" width="6.140625" style="2" customWidth="1"/>
    <col min="2844" max="2844" width="6.85546875" style="2" customWidth="1"/>
    <col min="2845" max="2846" width="5.42578125" style="2" customWidth="1"/>
    <col min="2847" max="3075" width="5.42578125" style="2"/>
    <col min="3076" max="3076" width="4.140625" style="2" customWidth="1"/>
    <col min="3077" max="3077" width="25.85546875" style="2" customWidth="1"/>
    <col min="3078" max="3078" width="5.85546875" style="2" customWidth="1"/>
    <col min="3079" max="3079" width="6.7109375" style="2" customWidth="1"/>
    <col min="3080" max="3080" width="6.140625" style="2" customWidth="1"/>
    <col min="3081" max="3081" width="5.85546875" style="2" customWidth="1"/>
    <col min="3082" max="3082" width="6.140625" style="2" customWidth="1"/>
    <col min="3083" max="3083" width="6.7109375" style="2" customWidth="1"/>
    <col min="3084" max="3085" width="6.42578125" style="2" customWidth="1"/>
    <col min="3086" max="3086" width="6" style="2" customWidth="1"/>
    <col min="3087" max="3087" width="6.140625" style="2" customWidth="1"/>
    <col min="3088" max="3088" width="5.85546875" style="2" customWidth="1"/>
    <col min="3089" max="3089" width="6.140625" style="2" customWidth="1"/>
    <col min="3090" max="3091" width="6" style="2" customWidth="1"/>
    <col min="3092" max="3092" width="5.85546875" style="2" customWidth="1"/>
    <col min="3093" max="3093" width="6.42578125" style="2" customWidth="1"/>
    <col min="3094" max="3094" width="5.85546875" style="2" customWidth="1"/>
    <col min="3095" max="3095" width="6.140625" style="2" customWidth="1"/>
    <col min="3096" max="3096" width="6.42578125" style="2" customWidth="1"/>
    <col min="3097" max="3098" width="6" style="2" customWidth="1"/>
    <col min="3099" max="3099" width="6.140625" style="2" customWidth="1"/>
    <col min="3100" max="3100" width="6.85546875" style="2" customWidth="1"/>
    <col min="3101" max="3102" width="5.42578125" style="2" customWidth="1"/>
    <col min="3103" max="3331" width="5.42578125" style="2"/>
    <col min="3332" max="3332" width="4.140625" style="2" customWidth="1"/>
    <col min="3333" max="3333" width="25.85546875" style="2" customWidth="1"/>
    <col min="3334" max="3334" width="5.85546875" style="2" customWidth="1"/>
    <col min="3335" max="3335" width="6.7109375" style="2" customWidth="1"/>
    <col min="3336" max="3336" width="6.140625" style="2" customWidth="1"/>
    <col min="3337" max="3337" width="5.85546875" style="2" customWidth="1"/>
    <col min="3338" max="3338" width="6.140625" style="2" customWidth="1"/>
    <col min="3339" max="3339" width="6.7109375" style="2" customWidth="1"/>
    <col min="3340" max="3341" width="6.42578125" style="2" customWidth="1"/>
    <col min="3342" max="3342" width="6" style="2" customWidth="1"/>
    <col min="3343" max="3343" width="6.140625" style="2" customWidth="1"/>
    <col min="3344" max="3344" width="5.85546875" style="2" customWidth="1"/>
    <col min="3345" max="3345" width="6.140625" style="2" customWidth="1"/>
    <col min="3346" max="3347" width="6" style="2" customWidth="1"/>
    <col min="3348" max="3348" width="5.85546875" style="2" customWidth="1"/>
    <col min="3349" max="3349" width="6.42578125" style="2" customWidth="1"/>
    <col min="3350" max="3350" width="5.85546875" style="2" customWidth="1"/>
    <col min="3351" max="3351" width="6.140625" style="2" customWidth="1"/>
    <col min="3352" max="3352" width="6.42578125" style="2" customWidth="1"/>
    <col min="3353" max="3354" width="6" style="2" customWidth="1"/>
    <col min="3355" max="3355" width="6.140625" style="2" customWidth="1"/>
    <col min="3356" max="3356" width="6.85546875" style="2" customWidth="1"/>
    <col min="3357" max="3358" width="5.42578125" style="2" customWidth="1"/>
    <col min="3359" max="3587" width="5.42578125" style="2"/>
    <col min="3588" max="3588" width="4.140625" style="2" customWidth="1"/>
    <col min="3589" max="3589" width="25.85546875" style="2" customWidth="1"/>
    <col min="3590" max="3590" width="5.85546875" style="2" customWidth="1"/>
    <col min="3591" max="3591" width="6.7109375" style="2" customWidth="1"/>
    <col min="3592" max="3592" width="6.140625" style="2" customWidth="1"/>
    <col min="3593" max="3593" width="5.85546875" style="2" customWidth="1"/>
    <col min="3594" max="3594" width="6.140625" style="2" customWidth="1"/>
    <col min="3595" max="3595" width="6.7109375" style="2" customWidth="1"/>
    <col min="3596" max="3597" width="6.42578125" style="2" customWidth="1"/>
    <col min="3598" max="3598" width="6" style="2" customWidth="1"/>
    <col min="3599" max="3599" width="6.140625" style="2" customWidth="1"/>
    <col min="3600" max="3600" width="5.85546875" style="2" customWidth="1"/>
    <col min="3601" max="3601" width="6.140625" style="2" customWidth="1"/>
    <col min="3602" max="3603" width="6" style="2" customWidth="1"/>
    <col min="3604" max="3604" width="5.85546875" style="2" customWidth="1"/>
    <col min="3605" max="3605" width="6.42578125" style="2" customWidth="1"/>
    <col min="3606" max="3606" width="5.85546875" style="2" customWidth="1"/>
    <col min="3607" max="3607" width="6.140625" style="2" customWidth="1"/>
    <col min="3608" max="3608" width="6.42578125" style="2" customWidth="1"/>
    <col min="3609" max="3610" width="6" style="2" customWidth="1"/>
    <col min="3611" max="3611" width="6.140625" style="2" customWidth="1"/>
    <col min="3612" max="3612" width="6.85546875" style="2" customWidth="1"/>
    <col min="3613" max="3614" width="5.42578125" style="2" customWidth="1"/>
    <col min="3615" max="3843" width="5.42578125" style="2"/>
    <col min="3844" max="3844" width="4.140625" style="2" customWidth="1"/>
    <col min="3845" max="3845" width="25.85546875" style="2" customWidth="1"/>
    <col min="3846" max="3846" width="5.85546875" style="2" customWidth="1"/>
    <col min="3847" max="3847" width="6.7109375" style="2" customWidth="1"/>
    <col min="3848" max="3848" width="6.140625" style="2" customWidth="1"/>
    <col min="3849" max="3849" width="5.85546875" style="2" customWidth="1"/>
    <col min="3850" max="3850" width="6.140625" style="2" customWidth="1"/>
    <col min="3851" max="3851" width="6.7109375" style="2" customWidth="1"/>
    <col min="3852" max="3853" width="6.42578125" style="2" customWidth="1"/>
    <col min="3854" max="3854" width="6" style="2" customWidth="1"/>
    <col min="3855" max="3855" width="6.140625" style="2" customWidth="1"/>
    <col min="3856" max="3856" width="5.85546875" style="2" customWidth="1"/>
    <col min="3857" max="3857" width="6.140625" style="2" customWidth="1"/>
    <col min="3858" max="3859" width="6" style="2" customWidth="1"/>
    <col min="3860" max="3860" width="5.85546875" style="2" customWidth="1"/>
    <col min="3861" max="3861" width="6.42578125" style="2" customWidth="1"/>
    <col min="3862" max="3862" width="5.85546875" style="2" customWidth="1"/>
    <col min="3863" max="3863" width="6.140625" style="2" customWidth="1"/>
    <col min="3864" max="3864" width="6.42578125" style="2" customWidth="1"/>
    <col min="3865" max="3866" width="6" style="2" customWidth="1"/>
    <col min="3867" max="3867" width="6.140625" style="2" customWidth="1"/>
    <col min="3868" max="3868" width="6.85546875" style="2" customWidth="1"/>
    <col min="3869" max="3870" width="5.42578125" style="2" customWidth="1"/>
    <col min="3871" max="4099" width="5.42578125" style="2"/>
    <col min="4100" max="4100" width="4.140625" style="2" customWidth="1"/>
    <col min="4101" max="4101" width="25.85546875" style="2" customWidth="1"/>
    <col min="4102" max="4102" width="5.85546875" style="2" customWidth="1"/>
    <col min="4103" max="4103" width="6.7109375" style="2" customWidth="1"/>
    <col min="4104" max="4104" width="6.140625" style="2" customWidth="1"/>
    <col min="4105" max="4105" width="5.85546875" style="2" customWidth="1"/>
    <col min="4106" max="4106" width="6.140625" style="2" customWidth="1"/>
    <col min="4107" max="4107" width="6.7109375" style="2" customWidth="1"/>
    <col min="4108" max="4109" width="6.42578125" style="2" customWidth="1"/>
    <col min="4110" max="4110" width="6" style="2" customWidth="1"/>
    <col min="4111" max="4111" width="6.140625" style="2" customWidth="1"/>
    <col min="4112" max="4112" width="5.85546875" style="2" customWidth="1"/>
    <col min="4113" max="4113" width="6.140625" style="2" customWidth="1"/>
    <col min="4114" max="4115" width="6" style="2" customWidth="1"/>
    <col min="4116" max="4116" width="5.85546875" style="2" customWidth="1"/>
    <col min="4117" max="4117" width="6.42578125" style="2" customWidth="1"/>
    <col min="4118" max="4118" width="5.85546875" style="2" customWidth="1"/>
    <col min="4119" max="4119" width="6.140625" style="2" customWidth="1"/>
    <col min="4120" max="4120" width="6.42578125" style="2" customWidth="1"/>
    <col min="4121" max="4122" width="6" style="2" customWidth="1"/>
    <col min="4123" max="4123" width="6.140625" style="2" customWidth="1"/>
    <col min="4124" max="4124" width="6.85546875" style="2" customWidth="1"/>
    <col min="4125" max="4126" width="5.42578125" style="2" customWidth="1"/>
    <col min="4127" max="4355" width="5.42578125" style="2"/>
    <col min="4356" max="4356" width="4.140625" style="2" customWidth="1"/>
    <col min="4357" max="4357" width="25.85546875" style="2" customWidth="1"/>
    <col min="4358" max="4358" width="5.85546875" style="2" customWidth="1"/>
    <col min="4359" max="4359" width="6.7109375" style="2" customWidth="1"/>
    <col min="4360" max="4360" width="6.140625" style="2" customWidth="1"/>
    <col min="4361" max="4361" width="5.85546875" style="2" customWidth="1"/>
    <col min="4362" max="4362" width="6.140625" style="2" customWidth="1"/>
    <col min="4363" max="4363" width="6.7109375" style="2" customWidth="1"/>
    <col min="4364" max="4365" width="6.42578125" style="2" customWidth="1"/>
    <col min="4366" max="4366" width="6" style="2" customWidth="1"/>
    <col min="4367" max="4367" width="6.140625" style="2" customWidth="1"/>
    <col min="4368" max="4368" width="5.85546875" style="2" customWidth="1"/>
    <col min="4369" max="4369" width="6.140625" style="2" customWidth="1"/>
    <col min="4370" max="4371" width="6" style="2" customWidth="1"/>
    <col min="4372" max="4372" width="5.85546875" style="2" customWidth="1"/>
    <col min="4373" max="4373" width="6.42578125" style="2" customWidth="1"/>
    <col min="4374" max="4374" width="5.85546875" style="2" customWidth="1"/>
    <col min="4375" max="4375" width="6.140625" style="2" customWidth="1"/>
    <col min="4376" max="4376" width="6.42578125" style="2" customWidth="1"/>
    <col min="4377" max="4378" width="6" style="2" customWidth="1"/>
    <col min="4379" max="4379" width="6.140625" style="2" customWidth="1"/>
    <col min="4380" max="4380" width="6.85546875" style="2" customWidth="1"/>
    <col min="4381" max="4382" width="5.42578125" style="2" customWidth="1"/>
    <col min="4383" max="4611" width="5.42578125" style="2"/>
    <col min="4612" max="4612" width="4.140625" style="2" customWidth="1"/>
    <col min="4613" max="4613" width="25.85546875" style="2" customWidth="1"/>
    <col min="4614" max="4614" width="5.85546875" style="2" customWidth="1"/>
    <col min="4615" max="4615" width="6.7109375" style="2" customWidth="1"/>
    <col min="4616" max="4616" width="6.140625" style="2" customWidth="1"/>
    <col min="4617" max="4617" width="5.85546875" style="2" customWidth="1"/>
    <col min="4618" max="4618" width="6.140625" style="2" customWidth="1"/>
    <col min="4619" max="4619" width="6.7109375" style="2" customWidth="1"/>
    <col min="4620" max="4621" width="6.42578125" style="2" customWidth="1"/>
    <col min="4622" max="4622" width="6" style="2" customWidth="1"/>
    <col min="4623" max="4623" width="6.140625" style="2" customWidth="1"/>
    <col min="4624" max="4624" width="5.85546875" style="2" customWidth="1"/>
    <col min="4625" max="4625" width="6.140625" style="2" customWidth="1"/>
    <col min="4626" max="4627" width="6" style="2" customWidth="1"/>
    <col min="4628" max="4628" width="5.85546875" style="2" customWidth="1"/>
    <col min="4629" max="4629" width="6.42578125" style="2" customWidth="1"/>
    <col min="4630" max="4630" width="5.85546875" style="2" customWidth="1"/>
    <col min="4631" max="4631" width="6.140625" style="2" customWidth="1"/>
    <col min="4632" max="4632" width="6.42578125" style="2" customWidth="1"/>
    <col min="4633" max="4634" width="6" style="2" customWidth="1"/>
    <col min="4635" max="4635" width="6.140625" style="2" customWidth="1"/>
    <col min="4636" max="4636" width="6.85546875" style="2" customWidth="1"/>
    <col min="4637" max="4638" width="5.42578125" style="2" customWidth="1"/>
    <col min="4639" max="4867" width="5.42578125" style="2"/>
    <col min="4868" max="4868" width="4.140625" style="2" customWidth="1"/>
    <col min="4869" max="4869" width="25.85546875" style="2" customWidth="1"/>
    <col min="4870" max="4870" width="5.85546875" style="2" customWidth="1"/>
    <col min="4871" max="4871" width="6.7109375" style="2" customWidth="1"/>
    <col min="4872" max="4872" width="6.140625" style="2" customWidth="1"/>
    <col min="4873" max="4873" width="5.85546875" style="2" customWidth="1"/>
    <col min="4874" max="4874" width="6.140625" style="2" customWidth="1"/>
    <col min="4875" max="4875" width="6.7109375" style="2" customWidth="1"/>
    <col min="4876" max="4877" width="6.42578125" style="2" customWidth="1"/>
    <col min="4878" max="4878" width="6" style="2" customWidth="1"/>
    <col min="4879" max="4879" width="6.140625" style="2" customWidth="1"/>
    <col min="4880" max="4880" width="5.85546875" style="2" customWidth="1"/>
    <col min="4881" max="4881" width="6.140625" style="2" customWidth="1"/>
    <col min="4882" max="4883" width="6" style="2" customWidth="1"/>
    <col min="4884" max="4884" width="5.85546875" style="2" customWidth="1"/>
    <col min="4885" max="4885" width="6.42578125" style="2" customWidth="1"/>
    <col min="4886" max="4886" width="5.85546875" style="2" customWidth="1"/>
    <col min="4887" max="4887" width="6.140625" style="2" customWidth="1"/>
    <col min="4888" max="4888" width="6.42578125" style="2" customWidth="1"/>
    <col min="4889" max="4890" width="6" style="2" customWidth="1"/>
    <col min="4891" max="4891" width="6.140625" style="2" customWidth="1"/>
    <col min="4892" max="4892" width="6.85546875" style="2" customWidth="1"/>
    <col min="4893" max="4894" width="5.42578125" style="2" customWidth="1"/>
    <col min="4895" max="5123" width="5.42578125" style="2"/>
    <col min="5124" max="5124" width="4.140625" style="2" customWidth="1"/>
    <col min="5125" max="5125" width="25.85546875" style="2" customWidth="1"/>
    <col min="5126" max="5126" width="5.85546875" style="2" customWidth="1"/>
    <col min="5127" max="5127" width="6.7109375" style="2" customWidth="1"/>
    <col min="5128" max="5128" width="6.140625" style="2" customWidth="1"/>
    <col min="5129" max="5129" width="5.85546875" style="2" customWidth="1"/>
    <col min="5130" max="5130" width="6.140625" style="2" customWidth="1"/>
    <col min="5131" max="5131" width="6.7109375" style="2" customWidth="1"/>
    <col min="5132" max="5133" width="6.42578125" style="2" customWidth="1"/>
    <col min="5134" max="5134" width="6" style="2" customWidth="1"/>
    <col min="5135" max="5135" width="6.140625" style="2" customWidth="1"/>
    <col min="5136" max="5136" width="5.85546875" style="2" customWidth="1"/>
    <col min="5137" max="5137" width="6.140625" style="2" customWidth="1"/>
    <col min="5138" max="5139" width="6" style="2" customWidth="1"/>
    <col min="5140" max="5140" width="5.85546875" style="2" customWidth="1"/>
    <col min="5141" max="5141" width="6.42578125" style="2" customWidth="1"/>
    <col min="5142" max="5142" width="5.85546875" style="2" customWidth="1"/>
    <col min="5143" max="5143" width="6.140625" style="2" customWidth="1"/>
    <col min="5144" max="5144" width="6.42578125" style="2" customWidth="1"/>
    <col min="5145" max="5146" width="6" style="2" customWidth="1"/>
    <col min="5147" max="5147" width="6.140625" style="2" customWidth="1"/>
    <col min="5148" max="5148" width="6.85546875" style="2" customWidth="1"/>
    <col min="5149" max="5150" width="5.42578125" style="2" customWidth="1"/>
    <col min="5151" max="5379" width="5.42578125" style="2"/>
    <col min="5380" max="5380" width="4.140625" style="2" customWidth="1"/>
    <col min="5381" max="5381" width="25.85546875" style="2" customWidth="1"/>
    <col min="5382" max="5382" width="5.85546875" style="2" customWidth="1"/>
    <col min="5383" max="5383" width="6.7109375" style="2" customWidth="1"/>
    <col min="5384" max="5384" width="6.140625" style="2" customWidth="1"/>
    <col min="5385" max="5385" width="5.85546875" style="2" customWidth="1"/>
    <col min="5386" max="5386" width="6.140625" style="2" customWidth="1"/>
    <col min="5387" max="5387" width="6.7109375" style="2" customWidth="1"/>
    <col min="5388" max="5389" width="6.42578125" style="2" customWidth="1"/>
    <col min="5390" max="5390" width="6" style="2" customWidth="1"/>
    <col min="5391" max="5391" width="6.140625" style="2" customWidth="1"/>
    <col min="5392" max="5392" width="5.85546875" style="2" customWidth="1"/>
    <col min="5393" max="5393" width="6.140625" style="2" customWidth="1"/>
    <col min="5394" max="5395" width="6" style="2" customWidth="1"/>
    <col min="5396" max="5396" width="5.85546875" style="2" customWidth="1"/>
    <col min="5397" max="5397" width="6.42578125" style="2" customWidth="1"/>
    <col min="5398" max="5398" width="5.85546875" style="2" customWidth="1"/>
    <col min="5399" max="5399" width="6.140625" style="2" customWidth="1"/>
    <col min="5400" max="5400" width="6.42578125" style="2" customWidth="1"/>
    <col min="5401" max="5402" width="6" style="2" customWidth="1"/>
    <col min="5403" max="5403" width="6.140625" style="2" customWidth="1"/>
    <col min="5404" max="5404" width="6.85546875" style="2" customWidth="1"/>
    <col min="5405" max="5406" width="5.42578125" style="2" customWidth="1"/>
    <col min="5407" max="5635" width="5.42578125" style="2"/>
    <col min="5636" max="5636" width="4.140625" style="2" customWidth="1"/>
    <col min="5637" max="5637" width="25.85546875" style="2" customWidth="1"/>
    <col min="5638" max="5638" width="5.85546875" style="2" customWidth="1"/>
    <col min="5639" max="5639" width="6.7109375" style="2" customWidth="1"/>
    <col min="5640" max="5640" width="6.140625" style="2" customWidth="1"/>
    <col min="5641" max="5641" width="5.85546875" style="2" customWidth="1"/>
    <col min="5642" max="5642" width="6.140625" style="2" customWidth="1"/>
    <col min="5643" max="5643" width="6.7109375" style="2" customWidth="1"/>
    <col min="5644" max="5645" width="6.42578125" style="2" customWidth="1"/>
    <col min="5646" max="5646" width="6" style="2" customWidth="1"/>
    <col min="5647" max="5647" width="6.140625" style="2" customWidth="1"/>
    <col min="5648" max="5648" width="5.85546875" style="2" customWidth="1"/>
    <col min="5649" max="5649" width="6.140625" style="2" customWidth="1"/>
    <col min="5650" max="5651" width="6" style="2" customWidth="1"/>
    <col min="5652" max="5652" width="5.85546875" style="2" customWidth="1"/>
    <col min="5653" max="5653" width="6.42578125" style="2" customWidth="1"/>
    <col min="5654" max="5654" width="5.85546875" style="2" customWidth="1"/>
    <col min="5655" max="5655" width="6.140625" style="2" customWidth="1"/>
    <col min="5656" max="5656" width="6.42578125" style="2" customWidth="1"/>
    <col min="5657" max="5658" width="6" style="2" customWidth="1"/>
    <col min="5659" max="5659" width="6.140625" style="2" customWidth="1"/>
    <col min="5660" max="5660" width="6.85546875" style="2" customWidth="1"/>
    <col min="5661" max="5662" width="5.42578125" style="2" customWidth="1"/>
    <col min="5663" max="5891" width="5.42578125" style="2"/>
    <col min="5892" max="5892" width="4.140625" style="2" customWidth="1"/>
    <col min="5893" max="5893" width="25.85546875" style="2" customWidth="1"/>
    <col min="5894" max="5894" width="5.85546875" style="2" customWidth="1"/>
    <col min="5895" max="5895" width="6.7109375" style="2" customWidth="1"/>
    <col min="5896" max="5896" width="6.140625" style="2" customWidth="1"/>
    <col min="5897" max="5897" width="5.85546875" style="2" customWidth="1"/>
    <col min="5898" max="5898" width="6.140625" style="2" customWidth="1"/>
    <col min="5899" max="5899" width="6.7109375" style="2" customWidth="1"/>
    <col min="5900" max="5901" width="6.42578125" style="2" customWidth="1"/>
    <col min="5902" max="5902" width="6" style="2" customWidth="1"/>
    <col min="5903" max="5903" width="6.140625" style="2" customWidth="1"/>
    <col min="5904" max="5904" width="5.85546875" style="2" customWidth="1"/>
    <col min="5905" max="5905" width="6.140625" style="2" customWidth="1"/>
    <col min="5906" max="5907" width="6" style="2" customWidth="1"/>
    <col min="5908" max="5908" width="5.85546875" style="2" customWidth="1"/>
    <col min="5909" max="5909" width="6.42578125" style="2" customWidth="1"/>
    <col min="5910" max="5910" width="5.85546875" style="2" customWidth="1"/>
    <col min="5911" max="5911" width="6.140625" style="2" customWidth="1"/>
    <col min="5912" max="5912" width="6.42578125" style="2" customWidth="1"/>
    <col min="5913" max="5914" width="6" style="2" customWidth="1"/>
    <col min="5915" max="5915" width="6.140625" style="2" customWidth="1"/>
    <col min="5916" max="5916" width="6.85546875" style="2" customWidth="1"/>
    <col min="5917" max="5918" width="5.42578125" style="2" customWidth="1"/>
    <col min="5919" max="6147" width="5.42578125" style="2"/>
    <col min="6148" max="6148" width="4.140625" style="2" customWidth="1"/>
    <col min="6149" max="6149" width="25.85546875" style="2" customWidth="1"/>
    <col min="6150" max="6150" width="5.85546875" style="2" customWidth="1"/>
    <col min="6151" max="6151" width="6.7109375" style="2" customWidth="1"/>
    <col min="6152" max="6152" width="6.140625" style="2" customWidth="1"/>
    <col min="6153" max="6153" width="5.85546875" style="2" customWidth="1"/>
    <col min="6154" max="6154" width="6.140625" style="2" customWidth="1"/>
    <col min="6155" max="6155" width="6.7109375" style="2" customWidth="1"/>
    <col min="6156" max="6157" width="6.42578125" style="2" customWidth="1"/>
    <col min="6158" max="6158" width="6" style="2" customWidth="1"/>
    <col min="6159" max="6159" width="6.140625" style="2" customWidth="1"/>
    <col min="6160" max="6160" width="5.85546875" style="2" customWidth="1"/>
    <col min="6161" max="6161" width="6.140625" style="2" customWidth="1"/>
    <col min="6162" max="6163" width="6" style="2" customWidth="1"/>
    <col min="6164" max="6164" width="5.85546875" style="2" customWidth="1"/>
    <col min="6165" max="6165" width="6.42578125" style="2" customWidth="1"/>
    <col min="6166" max="6166" width="5.85546875" style="2" customWidth="1"/>
    <col min="6167" max="6167" width="6.140625" style="2" customWidth="1"/>
    <col min="6168" max="6168" width="6.42578125" style="2" customWidth="1"/>
    <col min="6169" max="6170" width="6" style="2" customWidth="1"/>
    <col min="6171" max="6171" width="6.140625" style="2" customWidth="1"/>
    <col min="6172" max="6172" width="6.85546875" style="2" customWidth="1"/>
    <col min="6173" max="6174" width="5.42578125" style="2" customWidth="1"/>
    <col min="6175" max="6403" width="5.42578125" style="2"/>
    <col min="6404" max="6404" width="4.140625" style="2" customWidth="1"/>
    <col min="6405" max="6405" width="25.85546875" style="2" customWidth="1"/>
    <col min="6406" max="6406" width="5.85546875" style="2" customWidth="1"/>
    <col min="6407" max="6407" width="6.7109375" style="2" customWidth="1"/>
    <col min="6408" max="6408" width="6.140625" style="2" customWidth="1"/>
    <col min="6409" max="6409" width="5.85546875" style="2" customWidth="1"/>
    <col min="6410" max="6410" width="6.140625" style="2" customWidth="1"/>
    <col min="6411" max="6411" width="6.7109375" style="2" customWidth="1"/>
    <col min="6412" max="6413" width="6.42578125" style="2" customWidth="1"/>
    <col min="6414" max="6414" width="6" style="2" customWidth="1"/>
    <col min="6415" max="6415" width="6.140625" style="2" customWidth="1"/>
    <col min="6416" max="6416" width="5.85546875" style="2" customWidth="1"/>
    <col min="6417" max="6417" width="6.140625" style="2" customWidth="1"/>
    <col min="6418" max="6419" width="6" style="2" customWidth="1"/>
    <col min="6420" max="6420" width="5.85546875" style="2" customWidth="1"/>
    <col min="6421" max="6421" width="6.42578125" style="2" customWidth="1"/>
    <col min="6422" max="6422" width="5.85546875" style="2" customWidth="1"/>
    <col min="6423" max="6423" width="6.140625" style="2" customWidth="1"/>
    <col min="6424" max="6424" width="6.42578125" style="2" customWidth="1"/>
    <col min="6425" max="6426" width="6" style="2" customWidth="1"/>
    <col min="6427" max="6427" width="6.140625" style="2" customWidth="1"/>
    <col min="6428" max="6428" width="6.85546875" style="2" customWidth="1"/>
    <col min="6429" max="6430" width="5.42578125" style="2" customWidth="1"/>
    <col min="6431" max="6659" width="5.42578125" style="2"/>
    <col min="6660" max="6660" width="4.140625" style="2" customWidth="1"/>
    <col min="6661" max="6661" width="25.85546875" style="2" customWidth="1"/>
    <col min="6662" max="6662" width="5.85546875" style="2" customWidth="1"/>
    <col min="6663" max="6663" width="6.7109375" style="2" customWidth="1"/>
    <col min="6664" max="6664" width="6.140625" style="2" customWidth="1"/>
    <col min="6665" max="6665" width="5.85546875" style="2" customWidth="1"/>
    <col min="6666" max="6666" width="6.140625" style="2" customWidth="1"/>
    <col min="6667" max="6667" width="6.7109375" style="2" customWidth="1"/>
    <col min="6668" max="6669" width="6.42578125" style="2" customWidth="1"/>
    <col min="6670" max="6670" width="6" style="2" customWidth="1"/>
    <col min="6671" max="6671" width="6.140625" style="2" customWidth="1"/>
    <col min="6672" max="6672" width="5.85546875" style="2" customWidth="1"/>
    <col min="6673" max="6673" width="6.140625" style="2" customWidth="1"/>
    <col min="6674" max="6675" width="6" style="2" customWidth="1"/>
    <col min="6676" max="6676" width="5.85546875" style="2" customWidth="1"/>
    <col min="6677" max="6677" width="6.42578125" style="2" customWidth="1"/>
    <col min="6678" max="6678" width="5.85546875" style="2" customWidth="1"/>
    <col min="6679" max="6679" width="6.140625" style="2" customWidth="1"/>
    <col min="6680" max="6680" width="6.42578125" style="2" customWidth="1"/>
    <col min="6681" max="6682" width="6" style="2" customWidth="1"/>
    <col min="6683" max="6683" width="6.140625" style="2" customWidth="1"/>
    <col min="6684" max="6684" width="6.85546875" style="2" customWidth="1"/>
    <col min="6685" max="6686" width="5.42578125" style="2" customWidth="1"/>
    <col min="6687" max="6915" width="5.42578125" style="2"/>
    <col min="6916" max="6916" width="4.140625" style="2" customWidth="1"/>
    <col min="6917" max="6917" width="25.85546875" style="2" customWidth="1"/>
    <col min="6918" max="6918" width="5.85546875" style="2" customWidth="1"/>
    <col min="6919" max="6919" width="6.7109375" style="2" customWidth="1"/>
    <col min="6920" max="6920" width="6.140625" style="2" customWidth="1"/>
    <col min="6921" max="6921" width="5.85546875" style="2" customWidth="1"/>
    <col min="6922" max="6922" width="6.140625" style="2" customWidth="1"/>
    <col min="6923" max="6923" width="6.7109375" style="2" customWidth="1"/>
    <col min="6924" max="6925" width="6.42578125" style="2" customWidth="1"/>
    <col min="6926" max="6926" width="6" style="2" customWidth="1"/>
    <col min="6927" max="6927" width="6.140625" style="2" customWidth="1"/>
    <col min="6928" max="6928" width="5.85546875" style="2" customWidth="1"/>
    <col min="6929" max="6929" width="6.140625" style="2" customWidth="1"/>
    <col min="6930" max="6931" width="6" style="2" customWidth="1"/>
    <col min="6932" max="6932" width="5.85546875" style="2" customWidth="1"/>
    <col min="6933" max="6933" width="6.42578125" style="2" customWidth="1"/>
    <col min="6934" max="6934" width="5.85546875" style="2" customWidth="1"/>
    <col min="6935" max="6935" width="6.140625" style="2" customWidth="1"/>
    <col min="6936" max="6936" width="6.42578125" style="2" customWidth="1"/>
    <col min="6937" max="6938" width="6" style="2" customWidth="1"/>
    <col min="6939" max="6939" width="6.140625" style="2" customWidth="1"/>
    <col min="6940" max="6940" width="6.85546875" style="2" customWidth="1"/>
    <col min="6941" max="6942" width="5.42578125" style="2" customWidth="1"/>
    <col min="6943" max="7171" width="5.42578125" style="2"/>
    <col min="7172" max="7172" width="4.140625" style="2" customWidth="1"/>
    <col min="7173" max="7173" width="25.85546875" style="2" customWidth="1"/>
    <col min="7174" max="7174" width="5.85546875" style="2" customWidth="1"/>
    <col min="7175" max="7175" width="6.7109375" style="2" customWidth="1"/>
    <col min="7176" max="7176" width="6.140625" style="2" customWidth="1"/>
    <col min="7177" max="7177" width="5.85546875" style="2" customWidth="1"/>
    <col min="7178" max="7178" width="6.140625" style="2" customWidth="1"/>
    <col min="7179" max="7179" width="6.7109375" style="2" customWidth="1"/>
    <col min="7180" max="7181" width="6.42578125" style="2" customWidth="1"/>
    <col min="7182" max="7182" width="6" style="2" customWidth="1"/>
    <col min="7183" max="7183" width="6.140625" style="2" customWidth="1"/>
    <col min="7184" max="7184" width="5.85546875" style="2" customWidth="1"/>
    <col min="7185" max="7185" width="6.140625" style="2" customWidth="1"/>
    <col min="7186" max="7187" width="6" style="2" customWidth="1"/>
    <col min="7188" max="7188" width="5.85546875" style="2" customWidth="1"/>
    <col min="7189" max="7189" width="6.42578125" style="2" customWidth="1"/>
    <col min="7190" max="7190" width="5.85546875" style="2" customWidth="1"/>
    <col min="7191" max="7191" width="6.140625" style="2" customWidth="1"/>
    <col min="7192" max="7192" width="6.42578125" style="2" customWidth="1"/>
    <col min="7193" max="7194" width="6" style="2" customWidth="1"/>
    <col min="7195" max="7195" width="6.140625" style="2" customWidth="1"/>
    <col min="7196" max="7196" width="6.85546875" style="2" customWidth="1"/>
    <col min="7197" max="7198" width="5.42578125" style="2" customWidth="1"/>
    <col min="7199" max="7427" width="5.42578125" style="2"/>
    <col min="7428" max="7428" width="4.140625" style="2" customWidth="1"/>
    <col min="7429" max="7429" width="25.85546875" style="2" customWidth="1"/>
    <col min="7430" max="7430" width="5.85546875" style="2" customWidth="1"/>
    <col min="7431" max="7431" width="6.7109375" style="2" customWidth="1"/>
    <col min="7432" max="7432" width="6.140625" style="2" customWidth="1"/>
    <col min="7433" max="7433" width="5.85546875" style="2" customWidth="1"/>
    <col min="7434" max="7434" width="6.140625" style="2" customWidth="1"/>
    <col min="7435" max="7435" width="6.7109375" style="2" customWidth="1"/>
    <col min="7436" max="7437" width="6.42578125" style="2" customWidth="1"/>
    <col min="7438" max="7438" width="6" style="2" customWidth="1"/>
    <col min="7439" max="7439" width="6.140625" style="2" customWidth="1"/>
    <col min="7440" max="7440" width="5.85546875" style="2" customWidth="1"/>
    <col min="7441" max="7441" width="6.140625" style="2" customWidth="1"/>
    <col min="7442" max="7443" width="6" style="2" customWidth="1"/>
    <col min="7444" max="7444" width="5.85546875" style="2" customWidth="1"/>
    <col min="7445" max="7445" width="6.42578125" style="2" customWidth="1"/>
    <col min="7446" max="7446" width="5.85546875" style="2" customWidth="1"/>
    <col min="7447" max="7447" width="6.140625" style="2" customWidth="1"/>
    <col min="7448" max="7448" width="6.42578125" style="2" customWidth="1"/>
    <col min="7449" max="7450" width="6" style="2" customWidth="1"/>
    <col min="7451" max="7451" width="6.140625" style="2" customWidth="1"/>
    <col min="7452" max="7452" width="6.85546875" style="2" customWidth="1"/>
    <col min="7453" max="7454" width="5.42578125" style="2" customWidth="1"/>
    <col min="7455" max="7683" width="5.42578125" style="2"/>
    <col min="7684" max="7684" width="4.140625" style="2" customWidth="1"/>
    <col min="7685" max="7685" width="25.85546875" style="2" customWidth="1"/>
    <col min="7686" max="7686" width="5.85546875" style="2" customWidth="1"/>
    <col min="7687" max="7687" width="6.7109375" style="2" customWidth="1"/>
    <col min="7688" max="7688" width="6.140625" style="2" customWidth="1"/>
    <col min="7689" max="7689" width="5.85546875" style="2" customWidth="1"/>
    <col min="7690" max="7690" width="6.140625" style="2" customWidth="1"/>
    <col min="7691" max="7691" width="6.7109375" style="2" customWidth="1"/>
    <col min="7692" max="7693" width="6.42578125" style="2" customWidth="1"/>
    <col min="7694" max="7694" width="6" style="2" customWidth="1"/>
    <col min="7695" max="7695" width="6.140625" style="2" customWidth="1"/>
    <col min="7696" max="7696" width="5.85546875" style="2" customWidth="1"/>
    <col min="7697" max="7697" width="6.140625" style="2" customWidth="1"/>
    <col min="7698" max="7699" width="6" style="2" customWidth="1"/>
    <col min="7700" max="7700" width="5.85546875" style="2" customWidth="1"/>
    <col min="7701" max="7701" width="6.42578125" style="2" customWidth="1"/>
    <col min="7702" max="7702" width="5.85546875" style="2" customWidth="1"/>
    <col min="7703" max="7703" width="6.140625" style="2" customWidth="1"/>
    <col min="7704" max="7704" width="6.42578125" style="2" customWidth="1"/>
    <col min="7705" max="7706" width="6" style="2" customWidth="1"/>
    <col min="7707" max="7707" width="6.140625" style="2" customWidth="1"/>
    <col min="7708" max="7708" width="6.85546875" style="2" customWidth="1"/>
    <col min="7709" max="7710" width="5.42578125" style="2" customWidth="1"/>
    <col min="7711" max="7939" width="5.42578125" style="2"/>
    <col min="7940" max="7940" width="4.140625" style="2" customWidth="1"/>
    <col min="7941" max="7941" width="25.85546875" style="2" customWidth="1"/>
    <col min="7942" max="7942" width="5.85546875" style="2" customWidth="1"/>
    <col min="7943" max="7943" width="6.7109375" style="2" customWidth="1"/>
    <col min="7944" max="7944" width="6.140625" style="2" customWidth="1"/>
    <col min="7945" max="7945" width="5.85546875" style="2" customWidth="1"/>
    <col min="7946" max="7946" width="6.140625" style="2" customWidth="1"/>
    <col min="7947" max="7947" width="6.7109375" style="2" customWidth="1"/>
    <col min="7948" max="7949" width="6.42578125" style="2" customWidth="1"/>
    <col min="7950" max="7950" width="6" style="2" customWidth="1"/>
    <col min="7951" max="7951" width="6.140625" style="2" customWidth="1"/>
    <col min="7952" max="7952" width="5.85546875" style="2" customWidth="1"/>
    <col min="7953" max="7953" width="6.140625" style="2" customWidth="1"/>
    <col min="7954" max="7955" width="6" style="2" customWidth="1"/>
    <col min="7956" max="7956" width="5.85546875" style="2" customWidth="1"/>
    <col min="7957" max="7957" width="6.42578125" style="2" customWidth="1"/>
    <col min="7958" max="7958" width="5.85546875" style="2" customWidth="1"/>
    <col min="7959" max="7959" width="6.140625" style="2" customWidth="1"/>
    <col min="7960" max="7960" width="6.42578125" style="2" customWidth="1"/>
    <col min="7961" max="7962" width="6" style="2" customWidth="1"/>
    <col min="7963" max="7963" width="6.140625" style="2" customWidth="1"/>
    <col min="7964" max="7964" width="6.85546875" style="2" customWidth="1"/>
    <col min="7965" max="7966" width="5.42578125" style="2" customWidth="1"/>
    <col min="7967" max="8195" width="5.42578125" style="2"/>
    <col min="8196" max="8196" width="4.140625" style="2" customWidth="1"/>
    <col min="8197" max="8197" width="25.85546875" style="2" customWidth="1"/>
    <col min="8198" max="8198" width="5.85546875" style="2" customWidth="1"/>
    <col min="8199" max="8199" width="6.7109375" style="2" customWidth="1"/>
    <col min="8200" max="8200" width="6.140625" style="2" customWidth="1"/>
    <col min="8201" max="8201" width="5.85546875" style="2" customWidth="1"/>
    <col min="8202" max="8202" width="6.140625" style="2" customWidth="1"/>
    <col min="8203" max="8203" width="6.7109375" style="2" customWidth="1"/>
    <col min="8204" max="8205" width="6.42578125" style="2" customWidth="1"/>
    <col min="8206" max="8206" width="6" style="2" customWidth="1"/>
    <col min="8207" max="8207" width="6.140625" style="2" customWidth="1"/>
    <col min="8208" max="8208" width="5.85546875" style="2" customWidth="1"/>
    <col min="8209" max="8209" width="6.140625" style="2" customWidth="1"/>
    <col min="8210" max="8211" width="6" style="2" customWidth="1"/>
    <col min="8212" max="8212" width="5.85546875" style="2" customWidth="1"/>
    <col min="8213" max="8213" width="6.42578125" style="2" customWidth="1"/>
    <col min="8214" max="8214" width="5.85546875" style="2" customWidth="1"/>
    <col min="8215" max="8215" width="6.140625" style="2" customWidth="1"/>
    <col min="8216" max="8216" width="6.42578125" style="2" customWidth="1"/>
    <col min="8217" max="8218" width="6" style="2" customWidth="1"/>
    <col min="8219" max="8219" width="6.140625" style="2" customWidth="1"/>
    <col min="8220" max="8220" width="6.85546875" style="2" customWidth="1"/>
    <col min="8221" max="8222" width="5.42578125" style="2" customWidth="1"/>
    <col min="8223" max="8451" width="5.42578125" style="2"/>
    <col min="8452" max="8452" width="4.140625" style="2" customWidth="1"/>
    <col min="8453" max="8453" width="25.85546875" style="2" customWidth="1"/>
    <col min="8454" max="8454" width="5.85546875" style="2" customWidth="1"/>
    <col min="8455" max="8455" width="6.7109375" style="2" customWidth="1"/>
    <col min="8456" max="8456" width="6.140625" style="2" customWidth="1"/>
    <col min="8457" max="8457" width="5.85546875" style="2" customWidth="1"/>
    <col min="8458" max="8458" width="6.140625" style="2" customWidth="1"/>
    <col min="8459" max="8459" width="6.7109375" style="2" customWidth="1"/>
    <col min="8460" max="8461" width="6.42578125" style="2" customWidth="1"/>
    <col min="8462" max="8462" width="6" style="2" customWidth="1"/>
    <col min="8463" max="8463" width="6.140625" style="2" customWidth="1"/>
    <col min="8464" max="8464" width="5.85546875" style="2" customWidth="1"/>
    <col min="8465" max="8465" width="6.140625" style="2" customWidth="1"/>
    <col min="8466" max="8467" width="6" style="2" customWidth="1"/>
    <col min="8468" max="8468" width="5.85546875" style="2" customWidth="1"/>
    <col min="8469" max="8469" width="6.42578125" style="2" customWidth="1"/>
    <col min="8470" max="8470" width="5.85546875" style="2" customWidth="1"/>
    <col min="8471" max="8471" width="6.140625" style="2" customWidth="1"/>
    <col min="8472" max="8472" width="6.42578125" style="2" customWidth="1"/>
    <col min="8473" max="8474" width="6" style="2" customWidth="1"/>
    <col min="8475" max="8475" width="6.140625" style="2" customWidth="1"/>
    <col min="8476" max="8476" width="6.85546875" style="2" customWidth="1"/>
    <col min="8477" max="8478" width="5.42578125" style="2" customWidth="1"/>
    <col min="8479" max="8707" width="5.42578125" style="2"/>
    <col min="8708" max="8708" width="4.140625" style="2" customWidth="1"/>
    <col min="8709" max="8709" width="25.85546875" style="2" customWidth="1"/>
    <col min="8710" max="8710" width="5.85546875" style="2" customWidth="1"/>
    <col min="8711" max="8711" width="6.7109375" style="2" customWidth="1"/>
    <col min="8712" max="8712" width="6.140625" style="2" customWidth="1"/>
    <col min="8713" max="8713" width="5.85546875" style="2" customWidth="1"/>
    <col min="8714" max="8714" width="6.140625" style="2" customWidth="1"/>
    <col min="8715" max="8715" width="6.7109375" style="2" customWidth="1"/>
    <col min="8716" max="8717" width="6.42578125" style="2" customWidth="1"/>
    <col min="8718" max="8718" width="6" style="2" customWidth="1"/>
    <col min="8719" max="8719" width="6.140625" style="2" customWidth="1"/>
    <col min="8720" max="8720" width="5.85546875" style="2" customWidth="1"/>
    <col min="8721" max="8721" width="6.140625" style="2" customWidth="1"/>
    <col min="8722" max="8723" width="6" style="2" customWidth="1"/>
    <col min="8724" max="8724" width="5.85546875" style="2" customWidth="1"/>
    <col min="8725" max="8725" width="6.42578125" style="2" customWidth="1"/>
    <col min="8726" max="8726" width="5.85546875" style="2" customWidth="1"/>
    <col min="8727" max="8727" width="6.140625" style="2" customWidth="1"/>
    <col min="8728" max="8728" width="6.42578125" style="2" customWidth="1"/>
    <col min="8729" max="8730" width="6" style="2" customWidth="1"/>
    <col min="8731" max="8731" width="6.140625" style="2" customWidth="1"/>
    <col min="8732" max="8732" width="6.85546875" style="2" customWidth="1"/>
    <col min="8733" max="8734" width="5.42578125" style="2" customWidth="1"/>
    <col min="8735" max="8963" width="5.42578125" style="2"/>
    <col min="8964" max="8964" width="4.140625" style="2" customWidth="1"/>
    <col min="8965" max="8965" width="25.85546875" style="2" customWidth="1"/>
    <col min="8966" max="8966" width="5.85546875" style="2" customWidth="1"/>
    <col min="8967" max="8967" width="6.7109375" style="2" customWidth="1"/>
    <col min="8968" max="8968" width="6.140625" style="2" customWidth="1"/>
    <col min="8969" max="8969" width="5.85546875" style="2" customWidth="1"/>
    <col min="8970" max="8970" width="6.140625" style="2" customWidth="1"/>
    <col min="8971" max="8971" width="6.7109375" style="2" customWidth="1"/>
    <col min="8972" max="8973" width="6.42578125" style="2" customWidth="1"/>
    <col min="8974" max="8974" width="6" style="2" customWidth="1"/>
    <col min="8975" max="8975" width="6.140625" style="2" customWidth="1"/>
    <col min="8976" max="8976" width="5.85546875" style="2" customWidth="1"/>
    <col min="8977" max="8977" width="6.140625" style="2" customWidth="1"/>
    <col min="8978" max="8979" width="6" style="2" customWidth="1"/>
    <col min="8980" max="8980" width="5.85546875" style="2" customWidth="1"/>
    <col min="8981" max="8981" width="6.42578125" style="2" customWidth="1"/>
    <col min="8982" max="8982" width="5.85546875" style="2" customWidth="1"/>
    <col min="8983" max="8983" width="6.140625" style="2" customWidth="1"/>
    <col min="8984" max="8984" width="6.42578125" style="2" customWidth="1"/>
    <col min="8985" max="8986" width="6" style="2" customWidth="1"/>
    <col min="8987" max="8987" width="6.140625" style="2" customWidth="1"/>
    <col min="8988" max="8988" width="6.85546875" style="2" customWidth="1"/>
    <col min="8989" max="8990" width="5.42578125" style="2" customWidth="1"/>
    <col min="8991" max="9219" width="5.42578125" style="2"/>
    <col min="9220" max="9220" width="4.140625" style="2" customWidth="1"/>
    <col min="9221" max="9221" width="25.85546875" style="2" customWidth="1"/>
    <col min="9222" max="9222" width="5.85546875" style="2" customWidth="1"/>
    <col min="9223" max="9223" width="6.7109375" style="2" customWidth="1"/>
    <col min="9224" max="9224" width="6.140625" style="2" customWidth="1"/>
    <col min="9225" max="9225" width="5.85546875" style="2" customWidth="1"/>
    <col min="9226" max="9226" width="6.140625" style="2" customWidth="1"/>
    <col min="9227" max="9227" width="6.7109375" style="2" customWidth="1"/>
    <col min="9228" max="9229" width="6.42578125" style="2" customWidth="1"/>
    <col min="9230" max="9230" width="6" style="2" customWidth="1"/>
    <col min="9231" max="9231" width="6.140625" style="2" customWidth="1"/>
    <col min="9232" max="9232" width="5.85546875" style="2" customWidth="1"/>
    <col min="9233" max="9233" width="6.140625" style="2" customWidth="1"/>
    <col min="9234" max="9235" width="6" style="2" customWidth="1"/>
    <col min="9236" max="9236" width="5.85546875" style="2" customWidth="1"/>
    <col min="9237" max="9237" width="6.42578125" style="2" customWidth="1"/>
    <col min="9238" max="9238" width="5.85546875" style="2" customWidth="1"/>
    <col min="9239" max="9239" width="6.140625" style="2" customWidth="1"/>
    <col min="9240" max="9240" width="6.42578125" style="2" customWidth="1"/>
    <col min="9241" max="9242" width="6" style="2" customWidth="1"/>
    <col min="9243" max="9243" width="6.140625" style="2" customWidth="1"/>
    <col min="9244" max="9244" width="6.85546875" style="2" customWidth="1"/>
    <col min="9245" max="9246" width="5.42578125" style="2" customWidth="1"/>
    <col min="9247" max="9475" width="5.42578125" style="2"/>
    <col min="9476" max="9476" width="4.140625" style="2" customWidth="1"/>
    <col min="9477" max="9477" width="25.85546875" style="2" customWidth="1"/>
    <col min="9478" max="9478" width="5.85546875" style="2" customWidth="1"/>
    <col min="9479" max="9479" width="6.7109375" style="2" customWidth="1"/>
    <col min="9480" max="9480" width="6.140625" style="2" customWidth="1"/>
    <col min="9481" max="9481" width="5.85546875" style="2" customWidth="1"/>
    <col min="9482" max="9482" width="6.140625" style="2" customWidth="1"/>
    <col min="9483" max="9483" width="6.7109375" style="2" customWidth="1"/>
    <col min="9484" max="9485" width="6.42578125" style="2" customWidth="1"/>
    <col min="9486" max="9486" width="6" style="2" customWidth="1"/>
    <col min="9487" max="9487" width="6.140625" style="2" customWidth="1"/>
    <col min="9488" max="9488" width="5.85546875" style="2" customWidth="1"/>
    <col min="9489" max="9489" width="6.140625" style="2" customWidth="1"/>
    <col min="9490" max="9491" width="6" style="2" customWidth="1"/>
    <col min="9492" max="9492" width="5.85546875" style="2" customWidth="1"/>
    <col min="9493" max="9493" width="6.42578125" style="2" customWidth="1"/>
    <col min="9494" max="9494" width="5.85546875" style="2" customWidth="1"/>
    <col min="9495" max="9495" width="6.140625" style="2" customWidth="1"/>
    <col min="9496" max="9496" width="6.42578125" style="2" customWidth="1"/>
    <col min="9497" max="9498" width="6" style="2" customWidth="1"/>
    <col min="9499" max="9499" width="6.140625" style="2" customWidth="1"/>
    <col min="9500" max="9500" width="6.85546875" style="2" customWidth="1"/>
    <col min="9501" max="9502" width="5.42578125" style="2" customWidth="1"/>
    <col min="9503" max="9731" width="5.42578125" style="2"/>
    <col min="9732" max="9732" width="4.140625" style="2" customWidth="1"/>
    <col min="9733" max="9733" width="25.85546875" style="2" customWidth="1"/>
    <col min="9734" max="9734" width="5.85546875" style="2" customWidth="1"/>
    <col min="9735" max="9735" width="6.7109375" style="2" customWidth="1"/>
    <col min="9736" max="9736" width="6.140625" style="2" customWidth="1"/>
    <col min="9737" max="9737" width="5.85546875" style="2" customWidth="1"/>
    <col min="9738" max="9738" width="6.140625" style="2" customWidth="1"/>
    <col min="9739" max="9739" width="6.7109375" style="2" customWidth="1"/>
    <col min="9740" max="9741" width="6.42578125" style="2" customWidth="1"/>
    <col min="9742" max="9742" width="6" style="2" customWidth="1"/>
    <col min="9743" max="9743" width="6.140625" style="2" customWidth="1"/>
    <col min="9744" max="9744" width="5.85546875" style="2" customWidth="1"/>
    <col min="9745" max="9745" width="6.140625" style="2" customWidth="1"/>
    <col min="9746" max="9747" width="6" style="2" customWidth="1"/>
    <col min="9748" max="9748" width="5.85546875" style="2" customWidth="1"/>
    <col min="9749" max="9749" width="6.42578125" style="2" customWidth="1"/>
    <col min="9750" max="9750" width="5.85546875" style="2" customWidth="1"/>
    <col min="9751" max="9751" width="6.140625" style="2" customWidth="1"/>
    <col min="9752" max="9752" width="6.42578125" style="2" customWidth="1"/>
    <col min="9753" max="9754" width="6" style="2" customWidth="1"/>
    <col min="9755" max="9755" width="6.140625" style="2" customWidth="1"/>
    <col min="9756" max="9756" width="6.85546875" style="2" customWidth="1"/>
    <col min="9757" max="9758" width="5.42578125" style="2" customWidth="1"/>
    <col min="9759" max="9987" width="5.42578125" style="2"/>
    <col min="9988" max="9988" width="4.140625" style="2" customWidth="1"/>
    <col min="9989" max="9989" width="25.85546875" style="2" customWidth="1"/>
    <col min="9990" max="9990" width="5.85546875" style="2" customWidth="1"/>
    <col min="9991" max="9991" width="6.7109375" style="2" customWidth="1"/>
    <col min="9992" max="9992" width="6.140625" style="2" customWidth="1"/>
    <col min="9993" max="9993" width="5.85546875" style="2" customWidth="1"/>
    <col min="9994" max="9994" width="6.140625" style="2" customWidth="1"/>
    <col min="9995" max="9995" width="6.7109375" style="2" customWidth="1"/>
    <col min="9996" max="9997" width="6.42578125" style="2" customWidth="1"/>
    <col min="9998" max="9998" width="6" style="2" customWidth="1"/>
    <col min="9999" max="9999" width="6.140625" style="2" customWidth="1"/>
    <col min="10000" max="10000" width="5.85546875" style="2" customWidth="1"/>
    <col min="10001" max="10001" width="6.140625" style="2" customWidth="1"/>
    <col min="10002" max="10003" width="6" style="2" customWidth="1"/>
    <col min="10004" max="10004" width="5.85546875" style="2" customWidth="1"/>
    <col min="10005" max="10005" width="6.42578125" style="2" customWidth="1"/>
    <col min="10006" max="10006" width="5.85546875" style="2" customWidth="1"/>
    <col min="10007" max="10007" width="6.140625" style="2" customWidth="1"/>
    <col min="10008" max="10008" width="6.42578125" style="2" customWidth="1"/>
    <col min="10009" max="10010" width="6" style="2" customWidth="1"/>
    <col min="10011" max="10011" width="6.140625" style="2" customWidth="1"/>
    <col min="10012" max="10012" width="6.85546875" style="2" customWidth="1"/>
    <col min="10013" max="10014" width="5.42578125" style="2" customWidth="1"/>
    <col min="10015" max="10243" width="5.42578125" style="2"/>
    <col min="10244" max="10244" width="4.140625" style="2" customWidth="1"/>
    <col min="10245" max="10245" width="25.85546875" style="2" customWidth="1"/>
    <col min="10246" max="10246" width="5.85546875" style="2" customWidth="1"/>
    <col min="10247" max="10247" width="6.7109375" style="2" customWidth="1"/>
    <col min="10248" max="10248" width="6.140625" style="2" customWidth="1"/>
    <col min="10249" max="10249" width="5.85546875" style="2" customWidth="1"/>
    <col min="10250" max="10250" width="6.140625" style="2" customWidth="1"/>
    <col min="10251" max="10251" width="6.7109375" style="2" customWidth="1"/>
    <col min="10252" max="10253" width="6.42578125" style="2" customWidth="1"/>
    <col min="10254" max="10254" width="6" style="2" customWidth="1"/>
    <col min="10255" max="10255" width="6.140625" style="2" customWidth="1"/>
    <col min="10256" max="10256" width="5.85546875" style="2" customWidth="1"/>
    <col min="10257" max="10257" width="6.140625" style="2" customWidth="1"/>
    <col min="10258" max="10259" width="6" style="2" customWidth="1"/>
    <col min="10260" max="10260" width="5.85546875" style="2" customWidth="1"/>
    <col min="10261" max="10261" width="6.42578125" style="2" customWidth="1"/>
    <col min="10262" max="10262" width="5.85546875" style="2" customWidth="1"/>
    <col min="10263" max="10263" width="6.140625" style="2" customWidth="1"/>
    <col min="10264" max="10264" width="6.42578125" style="2" customWidth="1"/>
    <col min="10265" max="10266" width="6" style="2" customWidth="1"/>
    <col min="10267" max="10267" width="6.140625" style="2" customWidth="1"/>
    <col min="10268" max="10268" width="6.85546875" style="2" customWidth="1"/>
    <col min="10269" max="10270" width="5.42578125" style="2" customWidth="1"/>
    <col min="10271" max="10499" width="5.42578125" style="2"/>
    <col min="10500" max="10500" width="4.140625" style="2" customWidth="1"/>
    <col min="10501" max="10501" width="25.85546875" style="2" customWidth="1"/>
    <col min="10502" max="10502" width="5.85546875" style="2" customWidth="1"/>
    <col min="10503" max="10503" width="6.7109375" style="2" customWidth="1"/>
    <col min="10504" max="10504" width="6.140625" style="2" customWidth="1"/>
    <col min="10505" max="10505" width="5.85546875" style="2" customWidth="1"/>
    <col min="10506" max="10506" width="6.140625" style="2" customWidth="1"/>
    <col min="10507" max="10507" width="6.7109375" style="2" customWidth="1"/>
    <col min="10508" max="10509" width="6.42578125" style="2" customWidth="1"/>
    <col min="10510" max="10510" width="6" style="2" customWidth="1"/>
    <col min="10511" max="10511" width="6.140625" style="2" customWidth="1"/>
    <col min="10512" max="10512" width="5.85546875" style="2" customWidth="1"/>
    <col min="10513" max="10513" width="6.140625" style="2" customWidth="1"/>
    <col min="10514" max="10515" width="6" style="2" customWidth="1"/>
    <col min="10516" max="10516" width="5.85546875" style="2" customWidth="1"/>
    <col min="10517" max="10517" width="6.42578125" style="2" customWidth="1"/>
    <col min="10518" max="10518" width="5.85546875" style="2" customWidth="1"/>
    <col min="10519" max="10519" width="6.140625" style="2" customWidth="1"/>
    <col min="10520" max="10520" width="6.42578125" style="2" customWidth="1"/>
    <col min="10521" max="10522" width="6" style="2" customWidth="1"/>
    <col min="10523" max="10523" width="6.140625" style="2" customWidth="1"/>
    <col min="10524" max="10524" width="6.85546875" style="2" customWidth="1"/>
    <col min="10525" max="10526" width="5.42578125" style="2" customWidth="1"/>
    <col min="10527" max="10755" width="5.42578125" style="2"/>
    <col min="10756" max="10756" width="4.140625" style="2" customWidth="1"/>
    <col min="10757" max="10757" width="25.85546875" style="2" customWidth="1"/>
    <col min="10758" max="10758" width="5.85546875" style="2" customWidth="1"/>
    <col min="10759" max="10759" width="6.7109375" style="2" customWidth="1"/>
    <col min="10760" max="10760" width="6.140625" style="2" customWidth="1"/>
    <col min="10761" max="10761" width="5.85546875" style="2" customWidth="1"/>
    <col min="10762" max="10762" width="6.140625" style="2" customWidth="1"/>
    <col min="10763" max="10763" width="6.7109375" style="2" customWidth="1"/>
    <col min="10764" max="10765" width="6.42578125" style="2" customWidth="1"/>
    <col min="10766" max="10766" width="6" style="2" customWidth="1"/>
    <col min="10767" max="10767" width="6.140625" style="2" customWidth="1"/>
    <col min="10768" max="10768" width="5.85546875" style="2" customWidth="1"/>
    <col min="10769" max="10769" width="6.140625" style="2" customWidth="1"/>
    <col min="10770" max="10771" width="6" style="2" customWidth="1"/>
    <col min="10772" max="10772" width="5.85546875" style="2" customWidth="1"/>
    <col min="10773" max="10773" width="6.42578125" style="2" customWidth="1"/>
    <col min="10774" max="10774" width="5.85546875" style="2" customWidth="1"/>
    <col min="10775" max="10775" width="6.140625" style="2" customWidth="1"/>
    <col min="10776" max="10776" width="6.42578125" style="2" customWidth="1"/>
    <col min="10777" max="10778" width="6" style="2" customWidth="1"/>
    <col min="10779" max="10779" width="6.140625" style="2" customWidth="1"/>
    <col min="10780" max="10780" width="6.85546875" style="2" customWidth="1"/>
    <col min="10781" max="10782" width="5.42578125" style="2" customWidth="1"/>
    <col min="10783" max="11011" width="5.42578125" style="2"/>
    <col min="11012" max="11012" width="4.140625" style="2" customWidth="1"/>
    <col min="11013" max="11013" width="25.85546875" style="2" customWidth="1"/>
    <col min="11014" max="11014" width="5.85546875" style="2" customWidth="1"/>
    <col min="11015" max="11015" width="6.7109375" style="2" customWidth="1"/>
    <col min="11016" max="11016" width="6.140625" style="2" customWidth="1"/>
    <col min="11017" max="11017" width="5.85546875" style="2" customWidth="1"/>
    <col min="11018" max="11018" width="6.140625" style="2" customWidth="1"/>
    <col min="11019" max="11019" width="6.7109375" style="2" customWidth="1"/>
    <col min="11020" max="11021" width="6.42578125" style="2" customWidth="1"/>
    <col min="11022" max="11022" width="6" style="2" customWidth="1"/>
    <col min="11023" max="11023" width="6.140625" style="2" customWidth="1"/>
    <col min="11024" max="11024" width="5.85546875" style="2" customWidth="1"/>
    <col min="11025" max="11025" width="6.140625" style="2" customWidth="1"/>
    <col min="11026" max="11027" width="6" style="2" customWidth="1"/>
    <col min="11028" max="11028" width="5.85546875" style="2" customWidth="1"/>
    <col min="11029" max="11029" width="6.42578125" style="2" customWidth="1"/>
    <col min="11030" max="11030" width="5.85546875" style="2" customWidth="1"/>
    <col min="11031" max="11031" width="6.140625" style="2" customWidth="1"/>
    <col min="11032" max="11032" width="6.42578125" style="2" customWidth="1"/>
    <col min="11033" max="11034" width="6" style="2" customWidth="1"/>
    <col min="11035" max="11035" width="6.140625" style="2" customWidth="1"/>
    <col min="11036" max="11036" width="6.85546875" style="2" customWidth="1"/>
    <col min="11037" max="11038" width="5.42578125" style="2" customWidth="1"/>
    <col min="11039" max="11267" width="5.42578125" style="2"/>
    <col min="11268" max="11268" width="4.140625" style="2" customWidth="1"/>
    <col min="11269" max="11269" width="25.85546875" style="2" customWidth="1"/>
    <col min="11270" max="11270" width="5.85546875" style="2" customWidth="1"/>
    <col min="11271" max="11271" width="6.7109375" style="2" customWidth="1"/>
    <col min="11272" max="11272" width="6.140625" style="2" customWidth="1"/>
    <col min="11273" max="11273" width="5.85546875" style="2" customWidth="1"/>
    <col min="11274" max="11274" width="6.140625" style="2" customWidth="1"/>
    <col min="11275" max="11275" width="6.7109375" style="2" customWidth="1"/>
    <col min="11276" max="11277" width="6.42578125" style="2" customWidth="1"/>
    <col min="11278" max="11278" width="6" style="2" customWidth="1"/>
    <col min="11279" max="11279" width="6.140625" style="2" customWidth="1"/>
    <col min="11280" max="11280" width="5.85546875" style="2" customWidth="1"/>
    <col min="11281" max="11281" width="6.140625" style="2" customWidth="1"/>
    <col min="11282" max="11283" width="6" style="2" customWidth="1"/>
    <col min="11284" max="11284" width="5.85546875" style="2" customWidth="1"/>
    <col min="11285" max="11285" width="6.42578125" style="2" customWidth="1"/>
    <col min="11286" max="11286" width="5.85546875" style="2" customWidth="1"/>
    <col min="11287" max="11287" width="6.140625" style="2" customWidth="1"/>
    <col min="11288" max="11288" width="6.42578125" style="2" customWidth="1"/>
    <col min="11289" max="11290" width="6" style="2" customWidth="1"/>
    <col min="11291" max="11291" width="6.140625" style="2" customWidth="1"/>
    <col min="11292" max="11292" width="6.85546875" style="2" customWidth="1"/>
    <col min="11293" max="11294" width="5.42578125" style="2" customWidth="1"/>
    <col min="11295" max="11523" width="5.42578125" style="2"/>
    <col min="11524" max="11524" width="4.140625" style="2" customWidth="1"/>
    <col min="11525" max="11525" width="25.85546875" style="2" customWidth="1"/>
    <col min="11526" max="11526" width="5.85546875" style="2" customWidth="1"/>
    <col min="11527" max="11527" width="6.7109375" style="2" customWidth="1"/>
    <col min="11528" max="11528" width="6.140625" style="2" customWidth="1"/>
    <col min="11529" max="11529" width="5.85546875" style="2" customWidth="1"/>
    <col min="11530" max="11530" width="6.140625" style="2" customWidth="1"/>
    <col min="11531" max="11531" width="6.7109375" style="2" customWidth="1"/>
    <col min="11532" max="11533" width="6.42578125" style="2" customWidth="1"/>
    <col min="11534" max="11534" width="6" style="2" customWidth="1"/>
    <col min="11535" max="11535" width="6.140625" style="2" customWidth="1"/>
    <col min="11536" max="11536" width="5.85546875" style="2" customWidth="1"/>
    <col min="11537" max="11537" width="6.140625" style="2" customWidth="1"/>
    <col min="11538" max="11539" width="6" style="2" customWidth="1"/>
    <col min="11540" max="11540" width="5.85546875" style="2" customWidth="1"/>
    <col min="11541" max="11541" width="6.42578125" style="2" customWidth="1"/>
    <col min="11542" max="11542" width="5.85546875" style="2" customWidth="1"/>
    <col min="11543" max="11543" width="6.140625" style="2" customWidth="1"/>
    <col min="11544" max="11544" width="6.42578125" style="2" customWidth="1"/>
    <col min="11545" max="11546" width="6" style="2" customWidth="1"/>
    <col min="11547" max="11547" width="6.140625" style="2" customWidth="1"/>
    <col min="11548" max="11548" width="6.85546875" style="2" customWidth="1"/>
    <col min="11549" max="11550" width="5.42578125" style="2" customWidth="1"/>
    <col min="11551" max="11779" width="5.42578125" style="2"/>
    <col min="11780" max="11780" width="4.140625" style="2" customWidth="1"/>
    <col min="11781" max="11781" width="25.85546875" style="2" customWidth="1"/>
    <col min="11782" max="11782" width="5.85546875" style="2" customWidth="1"/>
    <col min="11783" max="11783" width="6.7109375" style="2" customWidth="1"/>
    <col min="11784" max="11784" width="6.140625" style="2" customWidth="1"/>
    <col min="11785" max="11785" width="5.85546875" style="2" customWidth="1"/>
    <col min="11786" max="11786" width="6.140625" style="2" customWidth="1"/>
    <col min="11787" max="11787" width="6.7109375" style="2" customWidth="1"/>
    <col min="11788" max="11789" width="6.42578125" style="2" customWidth="1"/>
    <col min="11790" max="11790" width="6" style="2" customWidth="1"/>
    <col min="11791" max="11791" width="6.140625" style="2" customWidth="1"/>
    <col min="11792" max="11792" width="5.85546875" style="2" customWidth="1"/>
    <col min="11793" max="11793" width="6.140625" style="2" customWidth="1"/>
    <col min="11794" max="11795" width="6" style="2" customWidth="1"/>
    <col min="11796" max="11796" width="5.85546875" style="2" customWidth="1"/>
    <col min="11797" max="11797" width="6.42578125" style="2" customWidth="1"/>
    <col min="11798" max="11798" width="5.85546875" style="2" customWidth="1"/>
    <col min="11799" max="11799" width="6.140625" style="2" customWidth="1"/>
    <col min="11800" max="11800" width="6.42578125" style="2" customWidth="1"/>
    <col min="11801" max="11802" width="6" style="2" customWidth="1"/>
    <col min="11803" max="11803" width="6.140625" style="2" customWidth="1"/>
    <col min="11804" max="11804" width="6.85546875" style="2" customWidth="1"/>
    <col min="11805" max="11806" width="5.42578125" style="2" customWidth="1"/>
    <col min="11807" max="12035" width="5.42578125" style="2"/>
    <col min="12036" max="12036" width="4.140625" style="2" customWidth="1"/>
    <col min="12037" max="12037" width="25.85546875" style="2" customWidth="1"/>
    <col min="12038" max="12038" width="5.85546875" style="2" customWidth="1"/>
    <col min="12039" max="12039" width="6.7109375" style="2" customWidth="1"/>
    <col min="12040" max="12040" width="6.140625" style="2" customWidth="1"/>
    <col min="12041" max="12041" width="5.85546875" style="2" customWidth="1"/>
    <col min="12042" max="12042" width="6.140625" style="2" customWidth="1"/>
    <col min="12043" max="12043" width="6.7109375" style="2" customWidth="1"/>
    <col min="12044" max="12045" width="6.42578125" style="2" customWidth="1"/>
    <col min="12046" max="12046" width="6" style="2" customWidth="1"/>
    <col min="12047" max="12047" width="6.140625" style="2" customWidth="1"/>
    <col min="12048" max="12048" width="5.85546875" style="2" customWidth="1"/>
    <col min="12049" max="12049" width="6.140625" style="2" customWidth="1"/>
    <col min="12050" max="12051" width="6" style="2" customWidth="1"/>
    <col min="12052" max="12052" width="5.85546875" style="2" customWidth="1"/>
    <col min="12053" max="12053" width="6.42578125" style="2" customWidth="1"/>
    <col min="12054" max="12054" width="5.85546875" style="2" customWidth="1"/>
    <col min="12055" max="12055" width="6.140625" style="2" customWidth="1"/>
    <col min="12056" max="12056" width="6.42578125" style="2" customWidth="1"/>
    <col min="12057" max="12058" width="6" style="2" customWidth="1"/>
    <col min="12059" max="12059" width="6.140625" style="2" customWidth="1"/>
    <col min="12060" max="12060" width="6.85546875" style="2" customWidth="1"/>
    <col min="12061" max="12062" width="5.42578125" style="2" customWidth="1"/>
    <col min="12063" max="12291" width="5.42578125" style="2"/>
    <col min="12292" max="12292" width="4.140625" style="2" customWidth="1"/>
    <col min="12293" max="12293" width="25.85546875" style="2" customWidth="1"/>
    <col min="12294" max="12294" width="5.85546875" style="2" customWidth="1"/>
    <col min="12295" max="12295" width="6.7109375" style="2" customWidth="1"/>
    <col min="12296" max="12296" width="6.140625" style="2" customWidth="1"/>
    <col min="12297" max="12297" width="5.85546875" style="2" customWidth="1"/>
    <col min="12298" max="12298" width="6.140625" style="2" customWidth="1"/>
    <col min="12299" max="12299" width="6.7109375" style="2" customWidth="1"/>
    <col min="12300" max="12301" width="6.42578125" style="2" customWidth="1"/>
    <col min="12302" max="12302" width="6" style="2" customWidth="1"/>
    <col min="12303" max="12303" width="6.140625" style="2" customWidth="1"/>
    <col min="12304" max="12304" width="5.85546875" style="2" customWidth="1"/>
    <col min="12305" max="12305" width="6.140625" style="2" customWidth="1"/>
    <col min="12306" max="12307" width="6" style="2" customWidth="1"/>
    <col min="12308" max="12308" width="5.85546875" style="2" customWidth="1"/>
    <col min="12309" max="12309" width="6.42578125" style="2" customWidth="1"/>
    <col min="12310" max="12310" width="5.85546875" style="2" customWidth="1"/>
    <col min="12311" max="12311" width="6.140625" style="2" customWidth="1"/>
    <col min="12312" max="12312" width="6.42578125" style="2" customWidth="1"/>
    <col min="12313" max="12314" width="6" style="2" customWidth="1"/>
    <col min="12315" max="12315" width="6.140625" style="2" customWidth="1"/>
    <col min="12316" max="12316" width="6.85546875" style="2" customWidth="1"/>
    <col min="12317" max="12318" width="5.42578125" style="2" customWidth="1"/>
    <col min="12319" max="12547" width="5.42578125" style="2"/>
    <col min="12548" max="12548" width="4.140625" style="2" customWidth="1"/>
    <col min="12549" max="12549" width="25.85546875" style="2" customWidth="1"/>
    <col min="12550" max="12550" width="5.85546875" style="2" customWidth="1"/>
    <col min="12551" max="12551" width="6.7109375" style="2" customWidth="1"/>
    <col min="12552" max="12552" width="6.140625" style="2" customWidth="1"/>
    <col min="12553" max="12553" width="5.85546875" style="2" customWidth="1"/>
    <col min="12554" max="12554" width="6.140625" style="2" customWidth="1"/>
    <col min="12555" max="12555" width="6.7109375" style="2" customWidth="1"/>
    <col min="12556" max="12557" width="6.42578125" style="2" customWidth="1"/>
    <col min="12558" max="12558" width="6" style="2" customWidth="1"/>
    <col min="12559" max="12559" width="6.140625" style="2" customWidth="1"/>
    <col min="12560" max="12560" width="5.85546875" style="2" customWidth="1"/>
    <col min="12561" max="12561" width="6.140625" style="2" customWidth="1"/>
    <col min="12562" max="12563" width="6" style="2" customWidth="1"/>
    <col min="12564" max="12564" width="5.85546875" style="2" customWidth="1"/>
    <col min="12565" max="12565" width="6.42578125" style="2" customWidth="1"/>
    <col min="12566" max="12566" width="5.85546875" style="2" customWidth="1"/>
    <col min="12567" max="12567" width="6.140625" style="2" customWidth="1"/>
    <col min="12568" max="12568" width="6.42578125" style="2" customWidth="1"/>
    <col min="12569" max="12570" width="6" style="2" customWidth="1"/>
    <col min="12571" max="12571" width="6.140625" style="2" customWidth="1"/>
    <col min="12572" max="12572" width="6.85546875" style="2" customWidth="1"/>
    <col min="12573" max="12574" width="5.42578125" style="2" customWidth="1"/>
    <col min="12575" max="12803" width="5.42578125" style="2"/>
    <col min="12804" max="12804" width="4.140625" style="2" customWidth="1"/>
    <col min="12805" max="12805" width="25.85546875" style="2" customWidth="1"/>
    <col min="12806" max="12806" width="5.85546875" style="2" customWidth="1"/>
    <col min="12807" max="12807" width="6.7109375" style="2" customWidth="1"/>
    <col min="12808" max="12808" width="6.140625" style="2" customWidth="1"/>
    <col min="12809" max="12809" width="5.85546875" style="2" customWidth="1"/>
    <col min="12810" max="12810" width="6.140625" style="2" customWidth="1"/>
    <col min="12811" max="12811" width="6.7109375" style="2" customWidth="1"/>
    <col min="12812" max="12813" width="6.42578125" style="2" customWidth="1"/>
    <col min="12814" max="12814" width="6" style="2" customWidth="1"/>
    <col min="12815" max="12815" width="6.140625" style="2" customWidth="1"/>
    <col min="12816" max="12816" width="5.85546875" style="2" customWidth="1"/>
    <col min="12817" max="12817" width="6.140625" style="2" customWidth="1"/>
    <col min="12818" max="12819" width="6" style="2" customWidth="1"/>
    <col min="12820" max="12820" width="5.85546875" style="2" customWidth="1"/>
    <col min="12821" max="12821" width="6.42578125" style="2" customWidth="1"/>
    <col min="12822" max="12822" width="5.85546875" style="2" customWidth="1"/>
    <col min="12823" max="12823" width="6.140625" style="2" customWidth="1"/>
    <col min="12824" max="12824" width="6.42578125" style="2" customWidth="1"/>
    <col min="12825" max="12826" width="6" style="2" customWidth="1"/>
    <col min="12827" max="12827" width="6.140625" style="2" customWidth="1"/>
    <col min="12828" max="12828" width="6.85546875" style="2" customWidth="1"/>
    <col min="12829" max="12830" width="5.42578125" style="2" customWidth="1"/>
    <col min="12831" max="13059" width="5.42578125" style="2"/>
    <col min="13060" max="13060" width="4.140625" style="2" customWidth="1"/>
    <col min="13061" max="13061" width="25.85546875" style="2" customWidth="1"/>
    <col min="13062" max="13062" width="5.85546875" style="2" customWidth="1"/>
    <col min="13063" max="13063" width="6.7109375" style="2" customWidth="1"/>
    <col min="13064" max="13064" width="6.140625" style="2" customWidth="1"/>
    <col min="13065" max="13065" width="5.85546875" style="2" customWidth="1"/>
    <col min="13066" max="13066" width="6.140625" style="2" customWidth="1"/>
    <col min="13067" max="13067" width="6.7109375" style="2" customWidth="1"/>
    <col min="13068" max="13069" width="6.42578125" style="2" customWidth="1"/>
    <col min="13070" max="13070" width="6" style="2" customWidth="1"/>
    <col min="13071" max="13071" width="6.140625" style="2" customWidth="1"/>
    <col min="13072" max="13072" width="5.85546875" style="2" customWidth="1"/>
    <col min="13073" max="13073" width="6.140625" style="2" customWidth="1"/>
    <col min="13074" max="13075" width="6" style="2" customWidth="1"/>
    <col min="13076" max="13076" width="5.85546875" style="2" customWidth="1"/>
    <col min="13077" max="13077" width="6.42578125" style="2" customWidth="1"/>
    <col min="13078" max="13078" width="5.85546875" style="2" customWidth="1"/>
    <col min="13079" max="13079" width="6.140625" style="2" customWidth="1"/>
    <col min="13080" max="13080" width="6.42578125" style="2" customWidth="1"/>
    <col min="13081" max="13082" width="6" style="2" customWidth="1"/>
    <col min="13083" max="13083" width="6.140625" style="2" customWidth="1"/>
    <col min="13084" max="13084" width="6.85546875" style="2" customWidth="1"/>
    <col min="13085" max="13086" width="5.42578125" style="2" customWidth="1"/>
    <col min="13087" max="13315" width="5.42578125" style="2"/>
    <col min="13316" max="13316" width="4.140625" style="2" customWidth="1"/>
    <col min="13317" max="13317" width="25.85546875" style="2" customWidth="1"/>
    <col min="13318" max="13318" width="5.85546875" style="2" customWidth="1"/>
    <col min="13319" max="13319" width="6.7109375" style="2" customWidth="1"/>
    <col min="13320" max="13320" width="6.140625" style="2" customWidth="1"/>
    <col min="13321" max="13321" width="5.85546875" style="2" customWidth="1"/>
    <col min="13322" max="13322" width="6.140625" style="2" customWidth="1"/>
    <col min="13323" max="13323" width="6.7109375" style="2" customWidth="1"/>
    <col min="13324" max="13325" width="6.42578125" style="2" customWidth="1"/>
    <col min="13326" max="13326" width="6" style="2" customWidth="1"/>
    <col min="13327" max="13327" width="6.140625" style="2" customWidth="1"/>
    <col min="13328" max="13328" width="5.85546875" style="2" customWidth="1"/>
    <col min="13329" max="13329" width="6.140625" style="2" customWidth="1"/>
    <col min="13330" max="13331" width="6" style="2" customWidth="1"/>
    <col min="13332" max="13332" width="5.85546875" style="2" customWidth="1"/>
    <col min="13333" max="13333" width="6.42578125" style="2" customWidth="1"/>
    <col min="13334" max="13334" width="5.85546875" style="2" customWidth="1"/>
    <col min="13335" max="13335" width="6.140625" style="2" customWidth="1"/>
    <col min="13336" max="13336" width="6.42578125" style="2" customWidth="1"/>
    <col min="13337" max="13338" width="6" style="2" customWidth="1"/>
    <col min="13339" max="13339" width="6.140625" style="2" customWidth="1"/>
    <col min="13340" max="13340" width="6.85546875" style="2" customWidth="1"/>
    <col min="13341" max="13342" width="5.42578125" style="2" customWidth="1"/>
    <col min="13343" max="13571" width="5.42578125" style="2"/>
    <col min="13572" max="13572" width="4.140625" style="2" customWidth="1"/>
    <col min="13573" max="13573" width="25.85546875" style="2" customWidth="1"/>
    <col min="13574" max="13574" width="5.85546875" style="2" customWidth="1"/>
    <col min="13575" max="13575" width="6.7109375" style="2" customWidth="1"/>
    <col min="13576" max="13576" width="6.140625" style="2" customWidth="1"/>
    <col min="13577" max="13577" width="5.85546875" style="2" customWidth="1"/>
    <col min="13578" max="13578" width="6.140625" style="2" customWidth="1"/>
    <col min="13579" max="13579" width="6.7109375" style="2" customWidth="1"/>
    <col min="13580" max="13581" width="6.42578125" style="2" customWidth="1"/>
    <col min="13582" max="13582" width="6" style="2" customWidth="1"/>
    <col min="13583" max="13583" width="6.140625" style="2" customWidth="1"/>
    <col min="13584" max="13584" width="5.85546875" style="2" customWidth="1"/>
    <col min="13585" max="13585" width="6.140625" style="2" customWidth="1"/>
    <col min="13586" max="13587" width="6" style="2" customWidth="1"/>
    <col min="13588" max="13588" width="5.85546875" style="2" customWidth="1"/>
    <col min="13589" max="13589" width="6.42578125" style="2" customWidth="1"/>
    <col min="13590" max="13590" width="5.85546875" style="2" customWidth="1"/>
    <col min="13591" max="13591" width="6.140625" style="2" customWidth="1"/>
    <col min="13592" max="13592" width="6.42578125" style="2" customWidth="1"/>
    <col min="13593" max="13594" width="6" style="2" customWidth="1"/>
    <col min="13595" max="13595" width="6.140625" style="2" customWidth="1"/>
    <col min="13596" max="13596" width="6.85546875" style="2" customWidth="1"/>
    <col min="13597" max="13598" width="5.42578125" style="2" customWidth="1"/>
    <col min="13599" max="13827" width="5.42578125" style="2"/>
    <col min="13828" max="13828" width="4.140625" style="2" customWidth="1"/>
    <col min="13829" max="13829" width="25.85546875" style="2" customWidth="1"/>
    <col min="13830" max="13830" width="5.85546875" style="2" customWidth="1"/>
    <col min="13831" max="13831" width="6.7109375" style="2" customWidth="1"/>
    <col min="13832" max="13832" width="6.140625" style="2" customWidth="1"/>
    <col min="13833" max="13833" width="5.85546875" style="2" customWidth="1"/>
    <col min="13834" max="13834" width="6.140625" style="2" customWidth="1"/>
    <col min="13835" max="13835" width="6.7109375" style="2" customWidth="1"/>
    <col min="13836" max="13837" width="6.42578125" style="2" customWidth="1"/>
    <col min="13838" max="13838" width="6" style="2" customWidth="1"/>
    <col min="13839" max="13839" width="6.140625" style="2" customWidth="1"/>
    <col min="13840" max="13840" width="5.85546875" style="2" customWidth="1"/>
    <col min="13841" max="13841" width="6.140625" style="2" customWidth="1"/>
    <col min="13842" max="13843" width="6" style="2" customWidth="1"/>
    <col min="13844" max="13844" width="5.85546875" style="2" customWidth="1"/>
    <col min="13845" max="13845" width="6.42578125" style="2" customWidth="1"/>
    <col min="13846" max="13846" width="5.85546875" style="2" customWidth="1"/>
    <col min="13847" max="13847" width="6.140625" style="2" customWidth="1"/>
    <col min="13848" max="13848" width="6.42578125" style="2" customWidth="1"/>
    <col min="13849" max="13850" width="6" style="2" customWidth="1"/>
    <col min="13851" max="13851" width="6.140625" style="2" customWidth="1"/>
    <col min="13852" max="13852" width="6.85546875" style="2" customWidth="1"/>
    <col min="13853" max="13854" width="5.42578125" style="2" customWidth="1"/>
    <col min="13855" max="14083" width="5.42578125" style="2"/>
    <col min="14084" max="14084" width="4.140625" style="2" customWidth="1"/>
    <col min="14085" max="14085" width="25.85546875" style="2" customWidth="1"/>
    <col min="14086" max="14086" width="5.85546875" style="2" customWidth="1"/>
    <col min="14087" max="14087" width="6.7109375" style="2" customWidth="1"/>
    <col min="14088" max="14088" width="6.140625" style="2" customWidth="1"/>
    <col min="14089" max="14089" width="5.85546875" style="2" customWidth="1"/>
    <col min="14090" max="14090" width="6.140625" style="2" customWidth="1"/>
    <col min="14091" max="14091" width="6.7109375" style="2" customWidth="1"/>
    <col min="14092" max="14093" width="6.42578125" style="2" customWidth="1"/>
    <col min="14094" max="14094" width="6" style="2" customWidth="1"/>
    <col min="14095" max="14095" width="6.140625" style="2" customWidth="1"/>
    <col min="14096" max="14096" width="5.85546875" style="2" customWidth="1"/>
    <col min="14097" max="14097" width="6.140625" style="2" customWidth="1"/>
    <col min="14098" max="14099" width="6" style="2" customWidth="1"/>
    <col min="14100" max="14100" width="5.85546875" style="2" customWidth="1"/>
    <col min="14101" max="14101" width="6.42578125" style="2" customWidth="1"/>
    <col min="14102" max="14102" width="5.85546875" style="2" customWidth="1"/>
    <col min="14103" max="14103" width="6.140625" style="2" customWidth="1"/>
    <col min="14104" max="14104" width="6.42578125" style="2" customWidth="1"/>
    <col min="14105" max="14106" width="6" style="2" customWidth="1"/>
    <col min="14107" max="14107" width="6.140625" style="2" customWidth="1"/>
    <col min="14108" max="14108" width="6.85546875" style="2" customWidth="1"/>
    <col min="14109" max="14110" width="5.42578125" style="2" customWidth="1"/>
    <col min="14111" max="14339" width="5.42578125" style="2"/>
    <col min="14340" max="14340" width="4.140625" style="2" customWidth="1"/>
    <col min="14341" max="14341" width="25.85546875" style="2" customWidth="1"/>
    <col min="14342" max="14342" width="5.85546875" style="2" customWidth="1"/>
    <col min="14343" max="14343" width="6.7109375" style="2" customWidth="1"/>
    <col min="14344" max="14344" width="6.140625" style="2" customWidth="1"/>
    <col min="14345" max="14345" width="5.85546875" style="2" customWidth="1"/>
    <col min="14346" max="14346" width="6.140625" style="2" customWidth="1"/>
    <col min="14347" max="14347" width="6.7109375" style="2" customWidth="1"/>
    <col min="14348" max="14349" width="6.42578125" style="2" customWidth="1"/>
    <col min="14350" max="14350" width="6" style="2" customWidth="1"/>
    <col min="14351" max="14351" width="6.140625" style="2" customWidth="1"/>
    <col min="14352" max="14352" width="5.85546875" style="2" customWidth="1"/>
    <col min="14353" max="14353" width="6.140625" style="2" customWidth="1"/>
    <col min="14354" max="14355" width="6" style="2" customWidth="1"/>
    <col min="14356" max="14356" width="5.85546875" style="2" customWidth="1"/>
    <col min="14357" max="14357" width="6.42578125" style="2" customWidth="1"/>
    <col min="14358" max="14358" width="5.85546875" style="2" customWidth="1"/>
    <col min="14359" max="14359" width="6.140625" style="2" customWidth="1"/>
    <col min="14360" max="14360" width="6.42578125" style="2" customWidth="1"/>
    <col min="14361" max="14362" width="6" style="2" customWidth="1"/>
    <col min="14363" max="14363" width="6.140625" style="2" customWidth="1"/>
    <col min="14364" max="14364" width="6.85546875" style="2" customWidth="1"/>
    <col min="14365" max="14366" width="5.42578125" style="2" customWidth="1"/>
    <col min="14367" max="14595" width="5.42578125" style="2"/>
    <col min="14596" max="14596" width="4.140625" style="2" customWidth="1"/>
    <col min="14597" max="14597" width="25.85546875" style="2" customWidth="1"/>
    <col min="14598" max="14598" width="5.85546875" style="2" customWidth="1"/>
    <col min="14599" max="14599" width="6.7109375" style="2" customWidth="1"/>
    <col min="14600" max="14600" width="6.140625" style="2" customWidth="1"/>
    <col min="14601" max="14601" width="5.85546875" style="2" customWidth="1"/>
    <col min="14602" max="14602" width="6.140625" style="2" customWidth="1"/>
    <col min="14603" max="14603" width="6.7109375" style="2" customWidth="1"/>
    <col min="14604" max="14605" width="6.42578125" style="2" customWidth="1"/>
    <col min="14606" max="14606" width="6" style="2" customWidth="1"/>
    <col min="14607" max="14607" width="6.140625" style="2" customWidth="1"/>
    <col min="14608" max="14608" width="5.85546875" style="2" customWidth="1"/>
    <col min="14609" max="14609" width="6.140625" style="2" customWidth="1"/>
    <col min="14610" max="14611" width="6" style="2" customWidth="1"/>
    <col min="14612" max="14612" width="5.85546875" style="2" customWidth="1"/>
    <col min="14613" max="14613" width="6.42578125" style="2" customWidth="1"/>
    <col min="14614" max="14614" width="5.85546875" style="2" customWidth="1"/>
    <col min="14615" max="14615" width="6.140625" style="2" customWidth="1"/>
    <col min="14616" max="14616" width="6.42578125" style="2" customWidth="1"/>
    <col min="14617" max="14618" width="6" style="2" customWidth="1"/>
    <col min="14619" max="14619" width="6.140625" style="2" customWidth="1"/>
    <col min="14620" max="14620" width="6.85546875" style="2" customWidth="1"/>
    <col min="14621" max="14622" width="5.42578125" style="2" customWidth="1"/>
    <col min="14623" max="14851" width="5.42578125" style="2"/>
    <col min="14852" max="14852" width="4.140625" style="2" customWidth="1"/>
    <col min="14853" max="14853" width="25.85546875" style="2" customWidth="1"/>
    <col min="14854" max="14854" width="5.85546875" style="2" customWidth="1"/>
    <col min="14855" max="14855" width="6.7109375" style="2" customWidth="1"/>
    <col min="14856" max="14856" width="6.140625" style="2" customWidth="1"/>
    <col min="14857" max="14857" width="5.85546875" style="2" customWidth="1"/>
    <col min="14858" max="14858" width="6.140625" style="2" customWidth="1"/>
    <col min="14859" max="14859" width="6.7109375" style="2" customWidth="1"/>
    <col min="14860" max="14861" width="6.42578125" style="2" customWidth="1"/>
    <col min="14862" max="14862" width="6" style="2" customWidth="1"/>
    <col min="14863" max="14863" width="6.140625" style="2" customWidth="1"/>
    <col min="14864" max="14864" width="5.85546875" style="2" customWidth="1"/>
    <col min="14865" max="14865" width="6.140625" style="2" customWidth="1"/>
    <col min="14866" max="14867" width="6" style="2" customWidth="1"/>
    <col min="14868" max="14868" width="5.85546875" style="2" customWidth="1"/>
    <col min="14869" max="14869" width="6.42578125" style="2" customWidth="1"/>
    <col min="14870" max="14870" width="5.85546875" style="2" customWidth="1"/>
    <col min="14871" max="14871" width="6.140625" style="2" customWidth="1"/>
    <col min="14872" max="14872" width="6.42578125" style="2" customWidth="1"/>
    <col min="14873" max="14874" width="6" style="2" customWidth="1"/>
    <col min="14875" max="14875" width="6.140625" style="2" customWidth="1"/>
    <col min="14876" max="14876" width="6.85546875" style="2" customWidth="1"/>
    <col min="14877" max="14878" width="5.42578125" style="2" customWidth="1"/>
    <col min="14879" max="15107" width="5.42578125" style="2"/>
    <col min="15108" max="15108" width="4.140625" style="2" customWidth="1"/>
    <col min="15109" max="15109" width="25.85546875" style="2" customWidth="1"/>
    <col min="15110" max="15110" width="5.85546875" style="2" customWidth="1"/>
    <col min="15111" max="15111" width="6.7109375" style="2" customWidth="1"/>
    <col min="15112" max="15112" width="6.140625" style="2" customWidth="1"/>
    <col min="15113" max="15113" width="5.85546875" style="2" customWidth="1"/>
    <col min="15114" max="15114" width="6.140625" style="2" customWidth="1"/>
    <col min="15115" max="15115" width="6.7109375" style="2" customWidth="1"/>
    <col min="15116" max="15117" width="6.42578125" style="2" customWidth="1"/>
    <col min="15118" max="15118" width="6" style="2" customWidth="1"/>
    <col min="15119" max="15119" width="6.140625" style="2" customWidth="1"/>
    <col min="15120" max="15120" width="5.85546875" style="2" customWidth="1"/>
    <col min="15121" max="15121" width="6.140625" style="2" customWidth="1"/>
    <col min="15122" max="15123" width="6" style="2" customWidth="1"/>
    <col min="15124" max="15124" width="5.85546875" style="2" customWidth="1"/>
    <col min="15125" max="15125" width="6.42578125" style="2" customWidth="1"/>
    <col min="15126" max="15126" width="5.85546875" style="2" customWidth="1"/>
    <col min="15127" max="15127" width="6.140625" style="2" customWidth="1"/>
    <col min="15128" max="15128" width="6.42578125" style="2" customWidth="1"/>
    <col min="15129" max="15130" width="6" style="2" customWidth="1"/>
    <col min="15131" max="15131" width="6.140625" style="2" customWidth="1"/>
    <col min="15132" max="15132" width="6.85546875" style="2" customWidth="1"/>
    <col min="15133" max="15134" width="5.42578125" style="2" customWidth="1"/>
    <col min="15135" max="15363" width="5.42578125" style="2"/>
    <col min="15364" max="15364" width="4.140625" style="2" customWidth="1"/>
    <col min="15365" max="15365" width="25.85546875" style="2" customWidth="1"/>
    <col min="15366" max="15366" width="5.85546875" style="2" customWidth="1"/>
    <col min="15367" max="15367" width="6.7109375" style="2" customWidth="1"/>
    <col min="15368" max="15368" width="6.140625" style="2" customWidth="1"/>
    <col min="15369" max="15369" width="5.85546875" style="2" customWidth="1"/>
    <col min="15370" max="15370" width="6.140625" style="2" customWidth="1"/>
    <col min="15371" max="15371" width="6.7109375" style="2" customWidth="1"/>
    <col min="15372" max="15373" width="6.42578125" style="2" customWidth="1"/>
    <col min="15374" max="15374" width="6" style="2" customWidth="1"/>
    <col min="15375" max="15375" width="6.140625" style="2" customWidth="1"/>
    <col min="15376" max="15376" width="5.85546875" style="2" customWidth="1"/>
    <col min="15377" max="15377" width="6.140625" style="2" customWidth="1"/>
    <col min="15378" max="15379" width="6" style="2" customWidth="1"/>
    <col min="15380" max="15380" width="5.85546875" style="2" customWidth="1"/>
    <col min="15381" max="15381" width="6.42578125" style="2" customWidth="1"/>
    <col min="15382" max="15382" width="5.85546875" style="2" customWidth="1"/>
    <col min="15383" max="15383" width="6.140625" style="2" customWidth="1"/>
    <col min="15384" max="15384" width="6.42578125" style="2" customWidth="1"/>
    <col min="15385" max="15386" width="6" style="2" customWidth="1"/>
    <col min="15387" max="15387" width="6.140625" style="2" customWidth="1"/>
    <col min="15388" max="15388" width="6.85546875" style="2" customWidth="1"/>
    <col min="15389" max="15390" width="5.42578125" style="2" customWidth="1"/>
    <col min="15391" max="15619" width="5.42578125" style="2"/>
    <col min="15620" max="15620" width="4.140625" style="2" customWidth="1"/>
    <col min="15621" max="15621" width="25.85546875" style="2" customWidth="1"/>
    <col min="15622" max="15622" width="5.85546875" style="2" customWidth="1"/>
    <col min="15623" max="15623" width="6.7109375" style="2" customWidth="1"/>
    <col min="15624" max="15624" width="6.140625" style="2" customWidth="1"/>
    <col min="15625" max="15625" width="5.85546875" style="2" customWidth="1"/>
    <col min="15626" max="15626" width="6.140625" style="2" customWidth="1"/>
    <col min="15627" max="15627" width="6.7109375" style="2" customWidth="1"/>
    <col min="15628" max="15629" width="6.42578125" style="2" customWidth="1"/>
    <col min="15630" max="15630" width="6" style="2" customWidth="1"/>
    <col min="15631" max="15631" width="6.140625" style="2" customWidth="1"/>
    <col min="15632" max="15632" width="5.85546875" style="2" customWidth="1"/>
    <col min="15633" max="15633" width="6.140625" style="2" customWidth="1"/>
    <col min="15634" max="15635" width="6" style="2" customWidth="1"/>
    <col min="15636" max="15636" width="5.85546875" style="2" customWidth="1"/>
    <col min="15637" max="15637" width="6.42578125" style="2" customWidth="1"/>
    <col min="15638" max="15638" width="5.85546875" style="2" customWidth="1"/>
    <col min="15639" max="15639" width="6.140625" style="2" customWidth="1"/>
    <col min="15640" max="15640" width="6.42578125" style="2" customWidth="1"/>
    <col min="15641" max="15642" width="6" style="2" customWidth="1"/>
    <col min="15643" max="15643" width="6.140625" style="2" customWidth="1"/>
    <col min="15644" max="15644" width="6.85546875" style="2" customWidth="1"/>
    <col min="15645" max="15646" width="5.42578125" style="2" customWidth="1"/>
    <col min="15647" max="15875" width="5.42578125" style="2"/>
    <col min="15876" max="15876" width="4.140625" style="2" customWidth="1"/>
    <col min="15877" max="15877" width="25.85546875" style="2" customWidth="1"/>
    <col min="15878" max="15878" width="5.85546875" style="2" customWidth="1"/>
    <col min="15879" max="15879" width="6.7109375" style="2" customWidth="1"/>
    <col min="15880" max="15880" width="6.140625" style="2" customWidth="1"/>
    <col min="15881" max="15881" width="5.85546875" style="2" customWidth="1"/>
    <col min="15882" max="15882" width="6.140625" style="2" customWidth="1"/>
    <col min="15883" max="15883" width="6.7109375" style="2" customWidth="1"/>
    <col min="15884" max="15885" width="6.42578125" style="2" customWidth="1"/>
    <col min="15886" max="15886" width="6" style="2" customWidth="1"/>
    <col min="15887" max="15887" width="6.140625" style="2" customWidth="1"/>
    <col min="15888" max="15888" width="5.85546875" style="2" customWidth="1"/>
    <col min="15889" max="15889" width="6.140625" style="2" customWidth="1"/>
    <col min="15890" max="15891" width="6" style="2" customWidth="1"/>
    <col min="15892" max="15892" width="5.85546875" style="2" customWidth="1"/>
    <col min="15893" max="15893" width="6.42578125" style="2" customWidth="1"/>
    <col min="15894" max="15894" width="5.85546875" style="2" customWidth="1"/>
    <col min="15895" max="15895" width="6.140625" style="2" customWidth="1"/>
    <col min="15896" max="15896" width="6.42578125" style="2" customWidth="1"/>
    <col min="15897" max="15898" width="6" style="2" customWidth="1"/>
    <col min="15899" max="15899" width="6.140625" style="2" customWidth="1"/>
    <col min="15900" max="15900" width="6.85546875" style="2" customWidth="1"/>
    <col min="15901" max="15902" width="5.42578125" style="2" customWidth="1"/>
    <col min="15903" max="16131" width="5.42578125" style="2"/>
    <col min="16132" max="16132" width="4.140625" style="2" customWidth="1"/>
    <col min="16133" max="16133" width="25.85546875" style="2" customWidth="1"/>
    <col min="16134" max="16134" width="5.85546875" style="2" customWidth="1"/>
    <col min="16135" max="16135" width="6.7109375" style="2" customWidth="1"/>
    <col min="16136" max="16136" width="6.140625" style="2" customWidth="1"/>
    <col min="16137" max="16137" width="5.85546875" style="2" customWidth="1"/>
    <col min="16138" max="16138" width="6.140625" style="2" customWidth="1"/>
    <col min="16139" max="16139" width="6.7109375" style="2" customWidth="1"/>
    <col min="16140" max="16141" width="6.42578125" style="2" customWidth="1"/>
    <col min="16142" max="16142" width="6" style="2" customWidth="1"/>
    <col min="16143" max="16143" width="6.140625" style="2" customWidth="1"/>
    <col min="16144" max="16144" width="5.85546875" style="2" customWidth="1"/>
    <col min="16145" max="16145" width="6.140625" style="2" customWidth="1"/>
    <col min="16146" max="16147" width="6" style="2" customWidth="1"/>
    <col min="16148" max="16148" width="5.85546875" style="2" customWidth="1"/>
    <col min="16149" max="16149" width="6.42578125" style="2" customWidth="1"/>
    <col min="16150" max="16150" width="5.85546875" style="2" customWidth="1"/>
    <col min="16151" max="16151" width="6.140625" style="2" customWidth="1"/>
    <col min="16152" max="16152" width="6.42578125" style="2" customWidth="1"/>
    <col min="16153" max="16154" width="6" style="2" customWidth="1"/>
    <col min="16155" max="16155" width="6.140625" style="2" customWidth="1"/>
    <col min="16156" max="16156" width="6.85546875" style="2" customWidth="1"/>
    <col min="16157" max="16158" width="5.42578125" style="2" customWidth="1"/>
    <col min="16159" max="16384" width="5.42578125" style="2"/>
  </cols>
  <sheetData>
    <row r="1" spans="1:30" s="1" customFormat="1" ht="24.95" customHeight="1" x14ac:dyDescent="0.2">
      <c r="A1" s="1015" t="s">
        <v>959</v>
      </c>
      <c r="B1" s="1015"/>
      <c r="C1" s="1015"/>
      <c r="D1" s="1015"/>
      <c r="E1" s="1015"/>
      <c r="F1" s="1015"/>
      <c r="G1" s="1015"/>
      <c r="H1" s="1015"/>
      <c r="I1" s="1015"/>
      <c r="J1" s="1015"/>
      <c r="K1" s="1015"/>
      <c r="L1" s="1015"/>
      <c r="M1" s="1015"/>
      <c r="N1" s="1015"/>
      <c r="O1" s="1015"/>
      <c r="P1" s="1015"/>
      <c r="Q1" s="1015"/>
      <c r="R1" s="1015"/>
      <c r="S1" s="1015"/>
      <c r="T1" s="1015"/>
      <c r="U1" s="1015"/>
      <c r="V1" s="1015"/>
      <c r="W1" s="1015"/>
      <c r="X1" s="1123" t="s">
        <v>144</v>
      </c>
      <c r="Y1" s="1124"/>
      <c r="Z1" s="1125"/>
      <c r="AA1" s="278"/>
      <c r="AB1" s="278"/>
      <c r="AC1" s="278"/>
    </row>
    <row r="2" spans="1:30" ht="15" customHeight="1" x14ac:dyDescent="0.25">
      <c r="A2" s="1040"/>
      <c r="B2" s="1040"/>
      <c r="T2" s="1126" t="s">
        <v>402</v>
      </c>
      <c r="U2" s="1126"/>
      <c r="V2" s="1126"/>
      <c r="W2" s="1126"/>
      <c r="X2" s="1126"/>
      <c r="Y2" s="1126"/>
      <c r="Z2" s="1126"/>
    </row>
    <row r="3" spans="1:30" s="29" customFormat="1" ht="20.25" customHeight="1" x14ac:dyDescent="0.2">
      <c r="A3" s="1109" t="s">
        <v>235</v>
      </c>
      <c r="B3" s="1112" t="s">
        <v>172</v>
      </c>
      <c r="C3" s="1023" t="s">
        <v>107</v>
      </c>
      <c r="D3" s="1121" t="s">
        <v>173</v>
      </c>
      <c r="E3" s="1122"/>
      <c r="F3" s="1122"/>
      <c r="G3" s="1122"/>
      <c r="H3" s="1122"/>
      <c r="I3" s="1122"/>
      <c r="J3" s="1121" t="s">
        <v>174</v>
      </c>
      <c r="K3" s="1122"/>
      <c r="L3" s="1122"/>
      <c r="M3" s="1122"/>
      <c r="N3" s="1122"/>
      <c r="O3" s="1122"/>
      <c r="P3" s="1122"/>
      <c r="Q3" s="1122"/>
      <c r="R3" s="1122"/>
      <c r="S3" s="1122"/>
      <c r="T3" s="1118" t="s">
        <v>5</v>
      </c>
      <c r="U3" s="1119"/>
      <c r="V3" s="1119"/>
      <c r="W3" s="1119"/>
      <c r="X3" s="1119"/>
      <c r="Y3" s="1119"/>
      <c r="Z3" s="1120"/>
      <c r="AA3" s="279"/>
      <c r="AB3" s="279"/>
      <c r="AC3" s="279"/>
    </row>
    <row r="4" spans="1:30" s="21" customFormat="1" ht="20.25" customHeight="1" x14ac:dyDescent="0.2">
      <c r="A4" s="1110"/>
      <c r="B4" s="1113"/>
      <c r="C4" s="1024"/>
      <c r="D4" s="1047" t="s">
        <v>71</v>
      </c>
      <c r="E4" s="1013" t="s">
        <v>149</v>
      </c>
      <c r="F4" s="1013" t="s">
        <v>559</v>
      </c>
      <c r="G4" s="1013" t="s">
        <v>237</v>
      </c>
      <c r="H4" s="1013" t="s">
        <v>836</v>
      </c>
      <c r="I4" s="1013" t="s">
        <v>837</v>
      </c>
      <c r="J4" s="1013" t="s">
        <v>16</v>
      </c>
      <c r="K4" s="1013" t="s">
        <v>245</v>
      </c>
      <c r="L4" s="1013" t="s">
        <v>541</v>
      </c>
      <c r="M4" s="1013" t="s">
        <v>393</v>
      </c>
      <c r="N4" s="1013" t="s">
        <v>474</v>
      </c>
      <c r="O4" s="1013" t="s">
        <v>74</v>
      </c>
      <c r="P4" s="1013" t="s">
        <v>475</v>
      </c>
      <c r="Q4" s="1013" t="s">
        <v>441</v>
      </c>
      <c r="R4" s="1013" t="s">
        <v>465</v>
      </c>
      <c r="S4" s="1013" t="s">
        <v>12</v>
      </c>
      <c r="T4" s="1013" t="s">
        <v>378</v>
      </c>
      <c r="U4" s="1013" t="s">
        <v>175</v>
      </c>
      <c r="V4" s="1013" t="s">
        <v>176</v>
      </c>
      <c r="W4" s="1013" t="s">
        <v>177</v>
      </c>
      <c r="X4" s="1127" t="s">
        <v>15</v>
      </c>
      <c r="Y4" s="1128"/>
      <c r="Z4" s="1129"/>
      <c r="AA4" s="279"/>
      <c r="AB4" s="279"/>
      <c r="AC4" s="279"/>
      <c r="AD4" s="26"/>
    </row>
    <row r="5" spans="1:30" s="22" customFormat="1" ht="99" customHeight="1" x14ac:dyDescent="0.2">
      <c r="A5" s="1110"/>
      <c r="B5" s="1113"/>
      <c r="C5" s="1025"/>
      <c r="D5" s="1048"/>
      <c r="E5" s="1014"/>
      <c r="F5" s="1014"/>
      <c r="G5" s="1014"/>
      <c r="H5" s="1014"/>
      <c r="I5" s="1014"/>
      <c r="J5" s="1014"/>
      <c r="K5" s="1014"/>
      <c r="L5" s="1014"/>
      <c r="M5" s="1014"/>
      <c r="N5" s="1014"/>
      <c r="O5" s="1014"/>
      <c r="P5" s="1014"/>
      <c r="Q5" s="1014"/>
      <c r="R5" s="1014"/>
      <c r="S5" s="1014"/>
      <c r="T5" s="1014"/>
      <c r="U5" s="1014"/>
      <c r="V5" s="1014"/>
      <c r="W5" s="1014"/>
      <c r="X5" s="179" t="s">
        <v>450</v>
      </c>
      <c r="Y5" s="180" t="s">
        <v>17</v>
      </c>
      <c r="Z5" s="181" t="s">
        <v>18</v>
      </c>
      <c r="AA5" s="306"/>
      <c r="AB5" s="306"/>
      <c r="AC5" s="306"/>
      <c r="AD5" s="306"/>
    </row>
    <row r="6" spans="1:30" s="23" customFormat="1" ht="15" customHeight="1" x14ac:dyDescent="0.2">
      <c r="A6" s="182">
        <v>1</v>
      </c>
      <c r="B6" s="182">
        <v>2</v>
      </c>
      <c r="C6" s="182">
        <v>3</v>
      </c>
      <c r="D6" s="182">
        <v>4</v>
      </c>
      <c r="E6" s="182">
        <v>5</v>
      </c>
      <c r="F6" s="182">
        <v>6</v>
      </c>
      <c r="G6" s="182">
        <v>7</v>
      </c>
      <c r="H6" s="182">
        <v>8</v>
      </c>
      <c r="I6" s="182">
        <v>9</v>
      </c>
      <c r="J6" s="182">
        <v>10</v>
      </c>
      <c r="K6" s="182">
        <v>11</v>
      </c>
      <c r="L6" s="182">
        <v>12</v>
      </c>
      <c r="M6" s="182">
        <v>13</v>
      </c>
      <c r="N6" s="182">
        <v>14</v>
      </c>
      <c r="O6" s="182">
        <v>15</v>
      </c>
      <c r="P6" s="182">
        <v>16</v>
      </c>
      <c r="Q6" s="182">
        <v>17</v>
      </c>
      <c r="R6" s="182">
        <v>18</v>
      </c>
      <c r="S6" s="182">
        <v>19</v>
      </c>
      <c r="T6" s="182">
        <v>20</v>
      </c>
      <c r="U6" s="182">
        <v>21</v>
      </c>
      <c r="V6" s="182">
        <v>22</v>
      </c>
      <c r="W6" s="182">
        <v>23</v>
      </c>
      <c r="X6" s="182">
        <v>24</v>
      </c>
      <c r="Y6" s="182">
        <v>25</v>
      </c>
      <c r="Z6" s="182">
        <v>26</v>
      </c>
    </row>
    <row r="7" spans="1:30" s="5" customFormat="1" ht="26.25" customHeight="1" x14ac:dyDescent="0.2">
      <c r="A7" s="148" t="s">
        <v>19</v>
      </c>
      <c r="B7" s="183" t="s">
        <v>341</v>
      </c>
      <c r="C7" s="309">
        <f t="shared" ref="C7:Z7" si="0">SUM(C8:C11)</f>
        <v>0</v>
      </c>
      <c r="D7" s="309">
        <f t="shared" si="0"/>
        <v>0</v>
      </c>
      <c r="E7" s="309">
        <f t="shared" si="0"/>
        <v>0</v>
      </c>
      <c r="F7" s="309">
        <f t="shared" si="0"/>
        <v>0</v>
      </c>
      <c r="G7" s="309">
        <f t="shared" si="0"/>
        <v>0</v>
      </c>
      <c r="H7" s="309">
        <f t="shared" si="0"/>
        <v>0</v>
      </c>
      <c r="I7" s="309">
        <f t="shared" si="0"/>
        <v>0</v>
      </c>
      <c r="J7" s="309">
        <f t="shared" si="0"/>
        <v>0</v>
      </c>
      <c r="K7" s="309">
        <f t="shared" si="0"/>
        <v>0</v>
      </c>
      <c r="L7" s="309">
        <f t="shared" si="0"/>
        <v>0</v>
      </c>
      <c r="M7" s="309">
        <f t="shared" si="0"/>
        <v>0</v>
      </c>
      <c r="N7" s="309">
        <f t="shared" si="0"/>
        <v>0</v>
      </c>
      <c r="O7" s="309">
        <f t="shared" si="0"/>
        <v>0</v>
      </c>
      <c r="P7" s="309">
        <f t="shared" si="0"/>
        <v>0</v>
      </c>
      <c r="Q7" s="309">
        <f t="shared" si="0"/>
        <v>0</v>
      </c>
      <c r="R7" s="309">
        <f t="shared" si="0"/>
        <v>0</v>
      </c>
      <c r="S7" s="309">
        <f t="shared" si="0"/>
        <v>0</v>
      </c>
      <c r="T7" s="309">
        <f t="shared" si="0"/>
        <v>0</v>
      </c>
      <c r="U7" s="309">
        <f t="shared" si="0"/>
        <v>0</v>
      </c>
      <c r="V7" s="309">
        <f t="shared" si="0"/>
        <v>0</v>
      </c>
      <c r="W7" s="309">
        <f t="shared" si="0"/>
        <v>0</v>
      </c>
      <c r="X7" s="309">
        <f t="shared" si="0"/>
        <v>0</v>
      </c>
      <c r="Y7" s="309">
        <f t="shared" si="0"/>
        <v>0</v>
      </c>
      <c r="Z7" s="309">
        <f t="shared" si="0"/>
        <v>0</v>
      </c>
      <c r="AA7" s="93" t="str">
        <f t="shared" ref="AA7:AA26" si="1">IF(AND(J7&lt;=C7,K7&lt;=C7,L7&lt;=C7,M7&lt;=C7,N7&lt;=C7,O7&lt;=C7,P7&lt;=C7,Q7&lt;=C7,R7&lt;=C7,S7&lt;=C7),"Đúng","Sai")</f>
        <v>Đúng</v>
      </c>
      <c r="AB7" s="93" t="str">
        <f t="shared" ref="AB7:AB26" si="2">IF(C7=T7+U7+V7+W7,"Đúng","Sai")</f>
        <v>Đúng</v>
      </c>
      <c r="AC7" s="93" t="str">
        <f>IF(W7=X7+Y7,"Đúng","Sai")</f>
        <v>Đúng</v>
      </c>
      <c r="AD7" s="93" t="str">
        <f>IF(Z7&lt;=Y7,"Đúng","Sai")</f>
        <v>Đúng</v>
      </c>
    </row>
    <row r="8" spans="1:30" s="5" customFormat="1" ht="15" customHeight="1" x14ac:dyDescent="0.2">
      <c r="A8" s="171"/>
      <c r="B8" s="184" t="s">
        <v>120</v>
      </c>
      <c r="C8" s="236">
        <f>SUM(D8:I8)</f>
        <v>0</v>
      </c>
      <c r="D8" s="376"/>
      <c r="E8" s="352"/>
      <c r="F8" s="352"/>
      <c r="G8" s="352"/>
      <c r="H8" s="772"/>
      <c r="I8" s="772"/>
      <c r="J8" s="376"/>
      <c r="K8" s="376"/>
      <c r="L8" s="376"/>
      <c r="M8" s="376"/>
      <c r="N8" s="376"/>
      <c r="O8" s="376"/>
      <c r="P8" s="376"/>
      <c r="Q8" s="376"/>
      <c r="R8" s="376"/>
      <c r="S8" s="376"/>
      <c r="T8" s="376"/>
      <c r="U8" s="376"/>
      <c r="V8" s="376"/>
      <c r="W8" s="376"/>
      <c r="X8" s="376"/>
      <c r="Y8" s="376"/>
      <c r="Z8" s="376"/>
      <c r="AA8" s="93" t="str">
        <f t="shared" si="1"/>
        <v>Đúng</v>
      </c>
      <c r="AB8" s="93" t="str">
        <f t="shared" si="2"/>
        <v>Đúng</v>
      </c>
      <c r="AC8" s="93" t="str">
        <f t="shared" ref="AC8:AC26" si="3">IF(W8=X8+Y8,"Đúng","Sai")</f>
        <v>Đúng</v>
      </c>
      <c r="AD8" s="93" t="str">
        <f t="shared" ref="AD8:AD26" si="4">IF(Z8&lt;=Y8,"Đúng","Sai")</f>
        <v>Đúng</v>
      </c>
    </row>
    <row r="9" spans="1:30" s="5" customFormat="1" ht="15" customHeight="1" x14ac:dyDescent="0.2">
      <c r="A9" s="146"/>
      <c r="B9" s="144" t="s">
        <v>21</v>
      </c>
      <c r="C9" s="236">
        <f t="shared" ref="C9:C11" si="5">SUM(D9:I9)</f>
        <v>0</v>
      </c>
      <c r="D9" s="76"/>
      <c r="E9" s="76"/>
      <c r="F9" s="353"/>
      <c r="G9" s="353"/>
      <c r="H9" s="773"/>
      <c r="I9" s="773"/>
      <c r="J9" s="76"/>
      <c r="K9" s="76"/>
      <c r="L9" s="76"/>
      <c r="M9" s="76"/>
      <c r="N9" s="76"/>
      <c r="O9" s="76"/>
      <c r="P9" s="76"/>
      <c r="Q9" s="76"/>
      <c r="R9" s="76"/>
      <c r="S9" s="76"/>
      <c r="T9" s="76"/>
      <c r="U9" s="76"/>
      <c r="V9" s="76"/>
      <c r="W9" s="76"/>
      <c r="X9" s="76"/>
      <c r="Y9" s="76"/>
      <c r="Z9" s="76"/>
      <c r="AA9" s="93" t="str">
        <f t="shared" si="1"/>
        <v>Đúng</v>
      </c>
      <c r="AB9" s="93" t="str">
        <f t="shared" si="2"/>
        <v>Đúng</v>
      </c>
      <c r="AC9" s="93" t="str">
        <f t="shared" si="3"/>
        <v>Đúng</v>
      </c>
      <c r="AD9" s="93" t="str">
        <f t="shared" si="4"/>
        <v>Đúng</v>
      </c>
    </row>
    <row r="10" spans="1:30" s="5" customFormat="1" ht="18.75" customHeight="1" x14ac:dyDescent="0.2">
      <c r="A10" s="146"/>
      <c r="B10" s="144" t="s">
        <v>557</v>
      </c>
      <c r="C10" s="236">
        <f t="shared" si="5"/>
        <v>0</v>
      </c>
      <c r="D10" s="76"/>
      <c r="E10" s="76"/>
      <c r="F10" s="76"/>
      <c r="G10" s="353"/>
      <c r="H10" s="773"/>
      <c r="I10" s="773"/>
      <c r="J10" s="76"/>
      <c r="K10" s="76"/>
      <c r="L10" s="76"/>
      <c r="M10" s="76"/>
      <c r="N10" s="76"/>
      <c r="O10" s="76"/>
      <c r="P10" s="76"/>
      <c r="Q10" s="76"/>
      <c r="R10" s="76"/>
      <c r="S10" s="76"/>
      <c r="T10" s="76"/>
      <c r="U10" s="76"/>
      <c r="V10" s="76"/>
      <c r="W10" s="76"/>
      <c r="X10" s="76"/>
      <c r="Y10" s="76"/>
      <c r="Z10" s="76"/>
      <c r="AA10" s="93" t="str">
        <f t="shared" si="1"/>
        <v>Đúng</v>
      </c>
      <c r="AB10" s="93" t="str">
        <f t="shared" si="2"/>
        <v>Đúng</v>
      </c>
      <c r="AC10" s="93" t="str">
        <f t="shared" si="3"/>
        <v>Đúng</v>
      </c>
      <c r="AD10" s="93" t="str">
        <f t="shared" si="4"/>
        <v>Đúng</v>
      </c>
    </row>
    <row r="11" spans="1:30" s="5" customFormat="1" ht="15" customHeight="1" x14ac:dyDescent="0.2">
      <c r="A11" s="185"/>
      <c r="B11" s="186" t="s">
        <v>22</v>
      </c>
      <c r="C11" s="236">
        <f t="shared" si="5"/>
        <v>0</v>
      </c>
      <c r="D11" s="78"/>
      <c r="E11" s="78"/>
      <c r="F11" s="78"/>
      <c r="G11" s="78"/>
      <c r="H11" s="78"/>
      <c r="I11" s="774"/>
      <c r="J11" s="78"/>
      <c r="K11" s="78"/>
      <c r="L11" s="78"/>
      <c r="M11" s="78"/>
      <c r="N11" s="78"/>
      <c r="O11" s="78"/>
      <c r="P11" s="78"/>
      <c r="Q11" s="78"/>
      <c r="R11" s="78"/>
      <c r="S11" s="78"/>
      <c r="T11" s="78"/>
      <c r="U11" s="78"/>
      <c r="V11" s="76"/>
      <c r="W11" s="76"/>
      <c r="X11" s="78"/>
      <c r="Y11" s="78"/>
      <c r="Z11" s="78"/>
      <c r="AA11" s="93" t="str">
        <f t="shared" si="1"/>
        <v>Đúng</v>
      </c>
      <c r="AB11" s="93" t="str">
        <f t="shared" si="2"/>
        <v>Đúng</v>
      </c>
      <c r="AC11" s="93" t="str">
        <f t="shared" si="3"/>
        <v>Đúng</v>
      </c>
      <c r="AD11" s="93" t="str">
        <f t="shared" si="4"/>
        <v>Đúng</v>
      </c>
    </row>
    <row r="12" spans="1:30" s="5" customFormat="1" ht="15" customHeight="1" x14ac:dyDescent="0.2">
      <c r="A12" s="167" t="s">
        <v>23</v>
      </c>
      <c r="B12" s="187" t="s">
        <v>24</v>
      </c>
      <c r="C12" s="309">
        <f t="shared" ref="C12:Z12" si="6">SUM(C13:C18)</f>
        <v>0</v>
      </c>
      <c r="D12" s="309">
        <f t="shared" si="6"/>
        <v>0</v>
      </c>
      <c r="E12" s="309">
        <f t="shared" si="6"/>
        <v>0</v>
      </c>
      <c r="F12" s="309">
        <f t="shared" si="6"/>
        <v>0</v>
      </c>
      <c r="G12" s="309">
        <f t="shared" si="6"/>
        <v>0</v>
      </c>
      <c r="H12" s="309">
        <f t="shared" si="6"/>
        <v>0</v>
      </c>
      <c r="I12" s="309">
        <f t="shared" si="6"/>
        <v>0</v>
      </c>
      <c r="J12" s="309">
        <f t="shared" si="6"/>
        <v>0</v>
      </c>
      <c r="K12" s="309">
        <f t="shared" si="6"/>
        <v>0</v>
      </c>
      <c r="L12" s="309">
        <f t="shared" si="6"/>
        <v>0</v>
      </c>
      <c r="M12" s="309">
        <f t="shared" si="6"/>
        <v>0</v>
      </c>
      <c r="N12" s="309">
        <f t="shared" si="6"/>
        <v>0</v>
      </c>
      <c r="O12" s="309">
        <f t="shared" si="6"/>
        <v>0</v>
      </c>
      <c r="P12" s="309">
        <f t="shared" si="6"/>
        <v>0</v>
      </c>
      <c r="Q12" s="309">
        <f t="shared" si="6"/>
        <v>0</v>
      </c>
      <c r="R12" s="309">
        <f t="shared" si="6"/>
        <v>0</v>
      </c>
      <c r="S12" s="309">
        <f t="shared" si="6"/>
        <v>0</v>
      </c>
      <c r="T12" s="309">
        <f t="shared" si="6"/>
        <v>0</v>
      </c>
      <c r="U12" s="309">
        <f t="shared" si="6"/>
        <v>0</v>
      </c>
      <c r="V12" s="309">
        <f t="shared" si="6"/>
        <v>0</v>
      </c>
      <c r="W12" s="309">
        <f t="shared" si="6"/>
        <v>0</v>
      </c>
      <c r="X12" s="309">
        <f t="shared" si="6"/>
        <v>0</v>
      </c>
      <c r="Y12" s="309">
        <f t="shared" si="6"/>
        <v>0</v>
      </c>
      <c r="Z12" s="309">
        <f t="shared" si="6"/>
        <v>0</v>
      </c>
      <c r="AA12" s="93" t="str">
        <f t="shared" si="1"/>
        <v>Đúng</v>
      </c>
      <c r="AB12" s="93" t="str">
        <f t="shared" si="2"/>
        <v>Đúng</v>
      </c>
      <c r="AC12" s="93" t="str">
        <f t="shared" si="3"/>
        <v>Đúng</v>
      </c>
      <c r="AD12" s="93" t="str">
        <f t="shared" si="4"/>
        <v>Đúng</v>
      </c>
    </row>
    <row r="13" spans="1:30" s="5" customFormat="1" ht="15" customHeight="1" x14ac:dyDescent="0.2">
      <c r="A13" s="169"/>
      <c r="B13" s="188" t="s">
        <v>78</v>
      </c>
      <c r="C13" s="236">
        <f>SUM(D13:I13)</f>
        <v>0</v>
      </c>
      <c r="D13" s="376"/>
      <c r="E13" s="352"/>
      <c r="F13" s="352"/>
      <c r="G13" s="352"/>
      <c r="H13" s="772"/>
      <c r="I13" s="772"/>
      <c r="J13" s="376"/>
      <c r="K13" s="376"/>
      <c r="L13" s="376"/>
      <c r="M13" s="376"/>
      <c r="N13" s="376"/>
      <c r="O13" s="376"/>
      <c r="P13" s="376"/>
      <c r="Q13" s="376"/>
      <c r="R13" s="376"/>
      <c r="S13" s="376"/>
      <c r="T13" s="376"/>
      <c r="U13" s="376"/>
      <c r="V13" s="76"/>
      <c r="W13" s="76"/>
      <c r="X13" s="376"/>
      <c r="Y13" s="376"/>
      <c r="Z13" s="376"/>
      <c r="AA13" s="93" t="str">
        <f t="shared" si="1"/>
        <v>Đúng</v>
      </c>
      <c r="AB13" s="93" t="str">
        <f t="shared" si="2"/>
        <v>Đúng</v>
      </c>
      <c r="AC13" s="93" t="str">
        <f t="shared" si="3"/>
        <v>Đúng</v>
      </c>
      <c r="AD13" s="93" t="str">
        <f t="shared" si="4"/>
        <v>Đúng</v>
      </c>
    </row>
    <row r="14" spans="1:30" s="5" customFormat="1" ht="15" customHeight="1" x14ac:dyDescent="0.2">
      <c r="A14" s="189"/>
      <c r="B14" s="154" t="s">
        <v>141</v>
      </c>
      <c r="C14" s="236">
        <f t="shared" ref="C14:C18" si="7">SUM(D14:I14)</f>
        <v>0</v>
      </c>
      <c r="D14" s="76"/>
      <c r="E14" s="76"/>
      <c r="F14" s="353"/>
      <c r="G14" s="353"/>
      <c r="H14" s="773"/>
      <c r="I14" s="773"/>
      <c r="J14" s="76"/>
      <c r="K14" s="76"/>
      <c r="L14" s="76"/>
      <c r="M14" s="76"/>
      <c r="N14" s="76"/>
      <c r="O14" s="76"/>
      <c r="P14" s="76"/>
      <c r="Q14" s="76"/>
      <c r="R14" s="76"/>
      <c r="S14" s="76"/>
      <c r="T14" s="76"/>
      <c r="U14" s="76"/>
      <c r="V14" s="76"/>
      <c r="W14" s="76"/>
      <c r="X14" s="76"/>
      <c r="Y14" s="76"/>
      <c r="Z14" s="76"/>
      <c r="AA14" s="93" t="str">
        <f t="shared" si="1"/>
        <v>Đúng</v>
      </c>
      <c r="AB14" s="93" t="str">
        <f t="shared" si="2"/>
        <v>Đúng</v>
      </c>
      <c r="AC14" s="93" t="str">
        <f t="shared" si="3"/>
        <v>Đúng</v>
      </c>
      <c r="AD14" s="93" t="str">
        <f t="shared" si="4"/>
        <v>Đúng</v>
      </c>
    </row>
    <row r="15" spans="1:30" s="5" customFormat="1" ht="24" x14ac:dyDescent="0.2">
      <c r="A15" s="189"/>
      <c r="B15" s="144" t="s">
        <v>558</v>
      </c>
      <c r="C15" s="236">
        <f t="shared" si="7"/>
        <v>0</v>
      </c>
      <c r="D15" s="76"/>
      <c r="E15" s="76"/>
      <c r="F15" s="76"/>
      <c r="G15" s="353"/>
      <c r="H15" s="773"/>
      <c r="I15" s="773"/>
      <c r="J15" s="76"/>
      <c r="K15" s="76"/>
      <c r="L15" s="76"/>
      <c r="M15" s="76"/>
      <c r="N15" s="76"/>
      <c r="O15" s="76"/>
      <c r="P15" s="76"/>
      <c r="Q15" s="76"/>
      <c r="R15" s="76"/>
      <c r="S15" s="76"/>
      <c r="T15" s="76"/>
      <c r="U15" s="76"/>
      <c r="V15" s="76"/>
      <c r="W15" s="76"/>
      <c r="X15" s="76"/>
      <c r="Y15" s="76"/>
      <c r="Z15" s="76"/>
      <c r="AA15" s="93" t="str">
        <f t="shared" si="1"/>
        <v>Đúng</v>
      </c>
      <c r="AB15" s="93" t="str">
        <f t="shared" si="2"/>
        <v>Đúng</v>
      </c>
      <c r="AC15" s="93" t="str">
        <f t="shared" si="3"/>
        <v>Đúng</v>
      </c>
      <c r="AD15" s="93" t="str">
        <f t="shared" si="4"/>
        <v>Đúng</v>
      </c>
    </row>
    <row r="16" spans="1:30" s="5" customFormat="1" ht="15" customHeight="1" x14ac:dyDescent="0.2">
      <c r="A16" s="189"/>
      <c r="B16" s="154" t="s">
        <v>563</v>
      </c>
      <c r="C16" s="236">
        <f t="shared" si="7"/>
        <v>0</v>
      </c>
      <c r="D16" s="378"/>
      <c r="E16" s="378"/>
      <c r="F16" s="378"/>
      <c r="G16" s="378"/>
      <c r="H16" s="378"/>
      <c r="I16" s="775"/>
      <c r="J16" s="378"/>
      <c r="K16" s="378"/>
      <c r="L16" s="378"/>
      <c r="M16" s="378"/>
      <c r="N16" s="378"/>
      <c r="O16" s="378"/>
      <c r="P16" s="378"/>
      <c r="Q16" s="378"/>
      <c r="R16" s="378"/>
      <c r="S16" s="378"/>
      <c r="T16" s="378"/>
      <c r="U16" s="378"/>
      <c r="V16" s="76"/>
      <c r="W16" s="76"/>
      <c r="X16" s="378"/>
      <c r="Y16" s="378"/>
      <c r="Z16" s="378"/>
      <c r="AA16" s="93" t="str">
        <f t="shared" si="1"/>
        <v>Đúng</v>
      </c>
      <c r="AB16" s="93" t="str">
        <f t="shared" si="2"/>
        <v>Đúng</v>
      </c>
      <c r="AC16" s="93" t="str">
        <f t="shared" si="3"/>
        <v>Đúng</v>
      </c>
      <c r="AD16" s="93" t="str">
        <f t="shared" si="4"/>
        <v>Đúng</v>
      </c>
    </row>
    <row r="17" spans="1:30" s="5" customFormat="1" ht="15" customHeight="1" x14ac:dyDescent="0.2">
      <c r="A17" s="146"/>
      <c r="B17" s="144" t="s">
        <v>353</v>
      </c>
      <c r="C17" s="236">
        <f t="shared" si="7"/>
        <v>0</v>
      </c>
      <c r="D17" s="76"/>
      <c r="E17" s="76"/>
      <c r="F17" s="76"/>
      <c r="G17" s="76"/>
      <c r="H17" s="76"/>
      <c r="I17" s="773"/>
      <c r="J17" s="76"/>
      <c r="K17" s="76"/>
      <c r="L17" s="76"/>
      <c r="M17" s="76"/>
      <c r="N17" s="76"/>
      <c r="O17" s="76"/>
      <c r="P17" s="76"/>
      <c r="Q17" s="76"/>
      <c r="R17" s="76"/>
      <c r="S17" s="76"/>
      <c r="T17" s="76"/>
      <c r="U17" s="76"/>
      <c r="V17" s="76"/>
      <c r="W17" s="76"/>
      <c r="X17" s="76"/>
      <c r="Y17" s="76"/>
      <c r="Z17" s="76"/>
      <c r="AA17" s="93" t="str">
        <f t="shared" si="1"/>
        <v>Đúng</v>
      </c>
      <c r="AB17" s="93" t="str">
        <f t="shared" si="2"/>
        <v>Đúng</v>
      </c>
      <c r="AC17" s="93" t="str">
        <f t="shared" si="3"/>
        <v>Đúng</v>
      </c>
      <c r="AD17" s="93" t="str">
        <f t="shared" si="4"/>
        <v>Đúng</v>
      </c>
    </row>
    <row r="18" spans="1:30" s="5" customFormat="1" ht="15" customHeight="1" x14ac:dyDescent="0.2">
      <c r="A18" s="175"/>
      <c r="B18" s="178" t="s">
        <v>92</v>
      </c>
      <c r="C18" s="236">
        <f t="shared" si="7"/>
        <v>0</v>
      </c>
      <c r="D18" s="77"/>
      <c r="E18" s="77"/>
      <c r="F18" s="77"/>
      <c r="G18" s="77"/>
      <c r="H18" s="77"/>
      <c r="I18" s="776"/>
      <c r="J18" s="77"/>
      <c r="K18" s="77"/>
      <c r="L18" s="77"/>
      <c r="M18" s="77"/>
      <c r="N18" s="77"/>
      <c r="O18" s="77"/>
      <c r="P18" s="77"/>
      <c r="Q18" s="77"/>
      <c r="R18" s="77"/>
      <c r="S18" s="77"/>
      <c r="T18" s="77"/>
      <c r="U18" s="77"/>
      <c r="V18" s="76"/>
      <c r="W18" s="76"/>
      <c r="X18" s="77"/>
      <c r="Y18" s="77"/>
      <c r="Z18" s="77"/>
      <c r="AA18" s="93" t="str">
        <f t="shared" si="1"/>
        <v>Đúng</v>
      </c>
      <c r="AB18" s="93" t="str">
        <f t="shared" si="2"/>
        <v>Đúng</v>
      </c>
      <c r="AC18" s="93" t="str">
        <f t="shared" si="3"/>
        <v>Đúng</v>
      </c>
      <c r="AD18" s="93" t="str">
        <f t="shared" si="4"/>
        <v>Đúng</v>
      </c>
    </row>
    <row r="19" spans="1:30" s="5" customFormat="1" ht="15" customHeight="1" x14ac:dyDescent="0.2">
      <c r="A19" s="167" t="s">
        <v>28</v>
      </c>
      <c r="B19" s="187" t="s">
        <v>29</v>
      </c>
      <c r="C19" s="309">
        <f t="shared" ref="C19:Z19" si="8">SUM(C20:C26)</f>
        <v>0</v>
      </c>
      <c r="D19" s="309">
        <f t="shared" si="8"/>
        <v>0</v>
      </c>
      <c r="E19" s="309">
        <f t="shared" si="8"/>
        <v>0</v>
      </c>
      <c r="F19" s="309">
        <f t="shared" si="8"/>
        <v>0</v>
      </c>
      <c r="G19" s="309">
        <f t="shared" si="8"/>
        <v>0</v>
      </c>
      <c r="H19" s="309">
        <f t="shared" si="8"/>
        <v>0</v>
      </c>
      <c r="I19" s="309">
        <f t="shared" si="8"/>
        <v>0</v>
      </c>
      <c r="J19" s="309">
        <f t="shared" si="8"/>
        <v>0</v>
      </c>
      <c r="K19" s="309">
        <f t="shared" si="8"/>
        <v>0</v>
      </c>
      <c r="L19" s="309">
        <f t="shared" si="8"/>
        <v>0</v>
      </c>
      <c r="M19" s="309">
        <f t="shared" si="8"/>
        <v>0</v>
      </c>
      <c r="N19" s="309">
        <f t="shared" si="8"/>
        <v>0</v>
      </c>
      <c r="O19" s="309">
        <f t="shared" si="8"/>
        <v>0</v>
      </c>
      <c r="P19" s="309">
        <f t="shared" si="8"/>
        <v>0</v>
      </c>
      <c r="Q19" s="309">
        <f t="shared" si="8"/>
        <v>0</v>
      </c>
      <c r="R19" s="309">
        <f t="shared" si="8"/>
        <v>0</v>
      </c>
      <c r="S19" s="309">
        <f t="shared" si="8"/>
        <v>0</v>
      </c>
      <c r="T19" s="309">
        <f t="shared" si="8"/>
        <v>0</v>
      </c>
      <c r="U19" s="309">
        <f t="shared" si="8"/>
        <v>0</v>
      </c>
      <c r="V19" s="309">
        <f t="shared" si="8"/>
        <v>0</v>
      </c>
      <c r="W19" s="309">
        <f t="shared" si="8"/>
        <v>0</v>
      </c>
      <c r="X19" s="309">
        <f t="shared" si="8"/>
        <v>0</v>
      </c>
      <c r="Y19" s="309">
        <f t="shared" si="8"/>
        <v>0</v>
      </c>
      <c r="Z19" s="309">
        <f t="shared" si="8"/>
        <v>0</v>
      </c>
      <c r="AA19" s="93" t="str">
        <f t="shared" si="1"/>
        <v>Đúng</v>
      </c>
      <c r="AB19" s="93" t="str">
        <f t="shared" si="2"/>
        <v>Đúng</v>
      </c>
      <c r="AC19" s="93" t="str">
        <f t="shared" si="3"/>
        <v>Đúng</v>
      </c>
      <c r="AD19" s="93" t="str">
        <f t="shared" si="4"/>
        <v>Đúng</v>
      </c>
    </row>
    <row r="20" spans="1:30" s="5" customFormat="1" ht="15" customHeight="1" x14ac:dyDescent="0.2">
      <c r="A20" s="170"/>
      <c r="B20" s="188" t="s">
        <v>30</v>
      </c>
      <c r="C20" s="236">
        <f>SUM(D20:I20)</f>
        <v>0</v>
      </c>
      <c r="D20" s="378"/>
      <c r="E20" s="378"/>
      <c r="F20" s="378"/>
      <c r="G20" s="378"/>
      <c r="H20" s="378"/>
      <c r="I20" s="378"/>
      <c r="J20" s="378"/>
      <c r="K20" s="378"/>
      <c r="L20" s="378"/>
      <c r="M20" s="378"/>
      <c r="N20" s="378"/>
      <c r="O20" s="378"/>
      <c r="P20" s="378"/>
      <c r="Q20" s="378"/>
      <c r="R20" s="378"/>
      <c r="S20" s="378"/>
      <c r="T20" s="378"/>
      <c r="U20" s="378"/>
      <c r="V20" s="76"/>
      <c r="W20" s="76"/>
      <c r="X20" s="378"/>
      <c r="Y20" s="378"/>
      <c r="Z20" s="378"/>
      <c r="AA20" s="93" t="str">
        <f t="shared" si="1"/>
        <v>Đúng</v>
      </c>
      <c r="AB20" s="93" t="str">
        <f t="shared" si="2"/>
        <v>Đúng</v>
      </c>
      <c r="AC20" s="93" t="str">
        <f t="shared" si="3"/>
        <v>Đúng</v>
      </c>
      <c r="AD20" s="93" t="str">
        <f t="shared" si="4"/>
        <v>Đúng</v>
      </c>
    </row>
    <row r="21" spans="1:30" s="5" customFormat="1" ht="15" customHeight="1" x14ac:dyDescent="0.2">
      <c r="A21" s="146"/>
      <c r="B21" s="144" t="s">
        <v>79</v>
      </c>
      <c r="C21" s="236">
        <f t="shared" ref="C21:C26" si="9">SUM(D21:I21)</f>
        <v>0</v>
      </c>
      <c r="D21" s="76"/>
      <c r="E21" s="76"/>
      <c r="F21" s="76"/>
      <c r="G21" s="76"/>
      <c r="H21" s="76"/>
      <c r="I21" s="76"/>
      <c r="J21" s="76"/>
      <c r="K21" s="76"/>
      <c r="L21" s="76"/>
      <c r="M21" s="76"/>
      <c r="N21" s="76"/>
      <c r="O21" s="76"/>
      <c r="P21" s="76"/>
      <c r="Q21" s="76"/>
      <c r="R21" s="76"/>
      <c r="S21" s="76"/>
      <c r="T21" s="76"/>
      <c r="U21" s="76"/>
      <c r="V21" s="76"/>
      <c r="W21" s="76"/>
      <c r="X21" s="76"/>
      <c r="Y21" s="76"/>
      <c r="Z21" s="76"/>
      <c r="AA21" s="93" t="str">
        <f t="shared" si="1"/>
        <v>Đúng</v>
      </c>
      <c r="AB21" s="93" t="str">
        <f t="shared" si="2"/>
        <v>Đúng</v>
      </c>
      <c r="AC21" s="93" t="str">
        <f t="shared" si="3"/>
        <v>Đúng</v>
      </c>
      <c r="AD21" s="93" t="str">
        <f t="shared" si="4"/>
        <v>Đúng</v>
      </c>
    </row>
    <row r="22" spans="1:30" s="5" customFormat="1" ht="15" customHeight="1" x14ac:dyDescent="0.2">
      <c r="A22" s="146"/>
      <c r="B22" s="144" t="s">
        <v>31</v>
      </c>
      <c r="C22" s="236">
        <f t="shared" si="9"/>
        <v>0</v>
      </c>
      <c r="D22" s="76"/>
      <c r="E22" s="76"/>
      <c r="F22" s="76"/>
      <c r="G22" s="76"/>
      <c r="H22" s="76"/>
      <c r="I22" s="76"/>
      <c r="J22" s="76"/>
      <c r="K22" s="76"/>
      <c r="L22" s="76"/>
      <c r="M22" s="76"/>
      <c r="N22" s="76"/>
      <c r="O22" s="76"/>
      <c r="P22" s="76"/>
      <c r="Q22" s="76"/>
      <c r="R22" s="76"/>
      <c r="S22" s="76"/>
      <c r="T22" s="76"/>
      <c r="U22" s="76"/>
      <c r="V22" s="76"/>
      <c r="W22" s="76"/>
      <c r="X22" s="76"/>
      <c r="Y22" s="76"/>
      <c r="Z22" s="76"/>
      <c r="AA22" s="93" t="str">
        <f t="shared" si="1"/>
        <v>Đúng</v>
      </c>
      <c r="AB22" s="93" t="str">
        <f t="shared" si="2"/>
        <v>Đúng</v>
      </c>
      <c r="AC22" s="93" t="str">
        <f t="shared" si="3"/>
        <v>Đúng</v>
      </c>
      <c r="AD22" s="93" t="str">
        <f t="shared" si="4"/>
        <v>Đúng</v>
      </c>
    </row>
    <row r="23" spans="1:30" s="5" customFormat="1" ht="15" customHeight="1" x14ac:dyDescent="0.2">
      <c r="A23" s="146"/>
      <c r="B23" s="144" t="s">
        <v>32</v>
      </c>
      <c r="C23" s="236">
        <f t="shared" si="9"/>
        <v>0</v>
      </c>
      <c r="D23" s="76"/>
      <c r="E23" s="76"/>
      <c r="F23" s="76"/>
      <c r="G23" s="76"/>
      <c r="H23" s="76"/>
      <c r="I23" s="76"/>
      <c r="J23" s="76"/>
      <c r="K23" s="76"/>
      <c r="L23" s="76"/>
      <c r="M23" s="76"/>
      <c r="N23" s="76"/>
      <c r="O23" s="76"/>
      <c r="P23" s="76"/>
      <c r="Q23" s="76"/>
      <c r="R23" s="76"/>
      <c r="S23" s="76"/>
      <c r="T23" s="76"/>
      <c r="U23" s="76"/>
      <c r="V23" s="76"/>
      <c r="W23" s="76"/>
      <c r="X23" s="76"/>
      <c r="Y23" s="76"/>
      <c r="Z23" s="76"/>
      <c r="AA23" s="93" t="str">
        <f t="shared" si="1"/>
        <v>Đúng</v>
      </c>
      <c r="AB23" s="93" t="str">
        <f t="shared" si="2"/>
        <v>Đúng</v>
      </c>
      <c r="AC23" s="93" t="str">
        <f t="shared" si="3"/>
        <v>Đúng</v>
      </c>
      <c r="AD23" s="93" t="str">
        <f t="shared" si="4"/>
        <v>Đúng</v>
      </c>
    </row>
    <row r="24" spans="1:30" s="5" customFormat="1" ht="15" customHeight="1" x14ac:dyDescent="0.2">
      <c r="A24" s="146"/>
      <c r="B24" s="144" t="s">
        <v>352</v>
      </c>
      <c r="C24" s="236">
        <f t="shared" si="9"/>
        <v>0</v>
      </c>
      <c r="D24" s="76"/>
      <c r="E24" s="76"/>
      <c r="F24" s="76"/>
      <c r="G24" s="76"/>
      <c r="H24" s="76"/>
      <c r="I24" s="76"/>
      <c r="J24" s="76"/>
      <c r="K24" s="76"/>
      <c r="L24" s="76"/>
      <c r="M24" s="76"/>
      <c r="N24" s="76"/>
      <c r="O24" s="76"/>
      <c r="P24" s="76"/>
      <c r="Q24" s="76"/>
      <c r="R24" s="76"/>
      <c r="S24" s="76"/>
      <c r="T24" s="76"/>
      <c r="U24" s="76"/>
      <c r="V24" s="76"/>
      <c r="W24" s="76"/>
      <c r="X24" s="76"/>
      <c r="Y24" s="76"/>
      <c r="Z24" s="76"/>
      <c r="AA24" s="93" t="str">
        <f t="shared" si="1"/>
        <v>Đúng</v>
      </c>
      <c r="AB24" s="93" t="str">
        <f t="shared" si="2"/>
        <v>Đúng</v>
      </c>
      <c r="AC24" s="93" t="str">
        <f t="shared" si="3"/>
        <v>Đúng</v>
      </c>
      <c r="AD24" s="93" t="str">
        <f t="shared" si="4"/>
        <v>Đúng</v>
      </c>
    </row>
    <row r="25" spans="1:30" s="5" customFormat="1" ht="15" customHeight="1" x14ac:dyDescent="0.2">
      <c r="A25" s="146"/>
      <c r="B25" s="144" t="s">
        <v>33</v>
      </c>
      <c r="C25" s="236">
        <f t="shared" si="9"/>
        <v>0</v>
      </c>
      <c r="D25" s="76"/>
      <c r="E25" s="76"/>
      <c r="F25" s="76"/>
      <c r="G25" s="76"/>
      <c r="H25" s="76"/>
      <c r="I25" s="76"/>
      <c r="J25" s="76"/>
      <c r="K25" s="76"/>
      <c r="L25" s="76"/>
      <c r="M25" s="76"/>
      <c r="N25" s="76"/>
      <c r="O25" s="76"/>
      <c r="P25" s="76"/>
      <c r="Q25" s="76"/>
      <c r="R25" s="76"/>
      <c r="S25" s="76"/>
      <c r="T25" s="76"/>
      <c r="U25" s="76"/>
      <c r="V25" s="76"/>
      <c r="W25" s="76"/>
      <c r="X25" s="76"/>
      <c r="Y25" s="76"/>
      <c r="Z25" s="76"/>
      <c r="AA25" s="93" t="str">
        <f t="shared" si="1"/>
        <v>Đúng</v>
      </c>
      <c r="AB25" s="93" t="str">
        <f t="shared" si="2"/>
        <v>Đúng</v>
      </c>
      <c r="AC25" s="93" t="str">
        <f t="shared" si="3"/>
        <v>Đúng</v>
      </c>
      <c r="AD25" s="93" t="str">
        <f t="shared" si="4"/>
        <v>Đúng</v>
      </c>
    </row>
    <row r="26" spans="1:30" s="5" customFormat="1" ht="15" customHeight="1" x14ac:dyDescent="0.2">
      <c r="A26" s="146"/>
      <c r="B26" s="186" t="s">
        <v>34</v>
      </c>
      <c r="C26" s="236">
        <f t="shared" si="9"/>
        <v>0</v>
      </c>
      <c r="D26" s="78"/>
      <c r="E26" s="78"/>
      <c r="F26" s="78"/>
      <c r="G26" s="78"/>
      <c r="H26" s="78"/>
      <c r="I26" s="78"/>
      <c r="J26" s="78"/>
      <c r="K26" s="78"/>
      <c r="L26" s="78"/>
      <c r="M26" s="78"/>
      <c r="N26" s="78"/>
      <c r="O26" s="78"/>
      <c r="P26" s="78"/>
      <c r="Q26" s="78"/>
      <c r="R26" s="78"/>
      <c r="S26" s="78"/>
      <c r="T26" s="78"/>
      <c r="U26" s="78"/>
      <c r="V26" s="76"/>
      <c r="W26" s="76"/>
      <c r="X26" s="78"/>
      <c r="Y26" s="78"/>
      <c r="Z26" s="78"/>
      <c r="AA26" s="93" t="str">
        <f t="shared" si="1"/>
        <v>Đúng</v>
      </c>
      <c r="AB26" s="93" t="str">
        <f t="shared" si="2"/>
        <v>Đúng</v>
      </c>
      <c r="AC26" s="93" t="str">
        <f t="shared" si="3"/>
        <v>Đúng</v>
      </c>
      <c r="AD26" s="93" t="str">
        <f t="shared" si="4"/>
        <v>Đúng</v>
      </c>
    </row>
    <row r="27" spans="1:30" s="5" customFormat="1" ht="15" customHeight="1" x14ac:dyDescent="0.2">
      <c r="A27" s="167" t="s">
        <v>35</v>
      </c>
      <c r="B27" s="187" t="s">
        <v>5</v>
      </c>
      <c r="C27" s="309">
        <f>SUM(C28:C31)</f>
        <v>0</v>
      </c>
      <c r="D27" s="309">
        <f t="shared" ref="D27:S27" si="10">SUM(D28:D31)</f>
        <v>0</v>
      </c>
      <c r="E27" s="309">
        <f t="shared" si="10"/>
        <v>0</v>
      </c>
      <c r="F27" s="309">
        <f t="shared" si="10"/>
        <v>0</v>
      </c>
      <c r="G27" s="309">
        <f t="shared" si="10"/>
        <v>0</v>
      </c>
      <c r="H27" s="309">
        <f t="shared" si="10"/>
        <v>0</v>
      </c>
      <c r="I27" s="309">
        <f t="shared" si="10"/>
        <v>0</v>
      </c>
      <c r="J27" s="309">
        <f t="shared" si="10"/>
        <v>0</v>
      </c>
      <c r="K27" s="309">
        <f t="shared" si="10"/>
        <v>0</v>
      </c>
      <c r="L27" s="309">
        <f t="shared" si="10"/>
        <v>0</v>
      </c>
      <c r="M27" s="309">
        <f t="shared" si="10"/>
        <v>0</v>
      </c>
      <c r="N27" s="309">
        <f t="shared" si="10"/>
        <v>0</v>
      </c>
      <c r="O27" s="309">
        <f t="shared" si="10"/>
        <v>0</v>
      </c>
      <c r="P27" s="309">
        <f t="shared" si="10"/>
        <v>0</v>
      </c>
      <c r="Q27" s="309">
        <f t="shared" si="10"/>
        <v>0</v>
      </c>
      <c r="R27" s="309">
        <f t="shared" si="10"/>
        <v>0</v>
      </c>
      <c r="S27" s="309">
        <f t="shared" si="10"/>
        <v>0</v>
      </c>
      <c r="T27" s="351"/>
      <c r="U27" s="351"/>
      <c r="V27" s="351"/>
      <c r="W27" s="351"/>
      <c r="X27" s="351"/>
      <c r="Y27" s="351"/>
      <c r="Z27" s="351"/>
      <c r="AA27" s="278"/>
      <c r="AB27" s="278"/>
      <c r="AC27" s="278"/>
      <c r="AD27" s="63"/>
    </row>
    <row r="28" spans="1:30" s="5" customFormat="1" ht="16.5" customHeight="1" x14ac:dyDescent="0.2">
      <c r="A28" s="173"/>
      <c r="B28" s="220" t="s">
        <v>378</v>
      </c>
      <c r="C28" s="237">
        <f>SUM(D28:I28)</f>
        <v>0</v>
      </c>
      <c r="D28" s="76"/>
      <c r="E28" s="76"/>
      <c r="F28" s="76"/>
      <c r="G28" s="76"/>
      <c r="H28" s="76"/>
      <c r="I28" s="76"/>
      <c r="J28" s="379"/>
      <c r="K28" s="379"/>
      <c r="L28" s="379"/>
      <c r="M28" s="379"/>
      <c r="N28" s="379"/>
      <c r="O28" s="379"/>
      <c r="P28" s="379"/>
      <c r="Q28" s="379"/>
      <c r="R28" s="379"/>
      <c r="S28" s="379"/>
      <c r="T28" s="353"/>
      <c r="U28" s="353"/>
      <c r="V28" s="353"/>
      <c r="W28" s="353"/>
      <c r="X28" s="353"/>
      <c r="Y28" s="353"/>
      <c r="Z28" s="353"/>
      <c r="AA28" s="278"/>
      <c r="AB28" s="278"/>
      <c r="AC28" s="278"/>
      <c r="AD28" s="63"/>
    </row>
    <row r="29" spans="1:30" s="5" customFormat="1" ht="15" customHeight="1" x14ac:dyDescent="0.2">
      <c r="A29" s="146"/>
      <c r="B29" s="191" t="s">
        <v>175</v>
      </c>
      <c r="C29" s="237">
        <f t="shared" ref="C29:C34" si="11">SUM(D29:I29)</f>
        <v>0</v>
      </c>
      <c r="D29" s="76"/>
      <c r="E29" s="76"/>
      <c r="F29" s="76"/>
      <c r="G29" s="76"/>
      <c r="H29" s="76"/>
      <c r="I29" s="76"/>
      <c r="J29" s="379"/>
      <c r="K29" s="379"/>
      <c r="L29" s="379"/>
      <c r="M29" s="379"/>
      <c r="N29" s="379"/>
      <c r="O29" s="379"/>
      <c r="P29" s="379"/>
      <c r="Q29" s="379"/>
      <c r="R29" s="379"/>
      <c r="S29" s="379"/>
      <c r="T29" s="353"/>
      <c r="U29" s="353"/>
      <c r="V29" s="353"/>
      <c r="W29" s="353"/>
      <c r="X29" s="353"/>
      <c r="Y29" s="353"/>
      <c r="Z29" s="353"/>
      <c r="AA29" s="278"/>
      <c r="AB29" s="278"/>
      <c r="AC29" s="278"/>
      <c r="AD29" s="63"/>
    </row>
    <row r="30" spans="1:30" s="5" customFormat="1" ht="15" customHeight="1" x14ac:dyDescent="0.2">
      <c r="A30" s="146"/>
      <c r="B30" s="191" t="s">
        <v>176</v>
      </c>
      <c r="C30" s="237">
        <f t="shared" si="11"/>
        <v>0</v>
      </c>
      <c r="D30" s="76"/>
      <c r="E30" s="76"/>
      <c r="F30" s="76"/>
      <c r="G30" s="76"/>
      <c r="H30" s="76"/>
      <c r="I30" s="76"/>
      <c r="J30" s="76"/>
      <c r="K30" s="76"/>
      <c r="L30" s="76"/>
      <c r="M30" s="76"/>
      <c r="N30" s="76"/>
      <c r="O30" s="76"/>
      <c r="P30" s="76"/>
      <c r="Q30" s="76"/>
      <c r="R30" s="76"/>
      <c r="S30" s="76"/>
      <c r="T30" s="353"/>
      <c r="U30" s="353"/>
      <c r="V30" s="353"/>
      <c r="W30" s="353"/>
      <c r="X30" s="353"/>
      <c r="Y30" s="353"/>
      <c r="Z30" s="353"/>
      <c r="AA30" s="278"/>
      <c r="AB30" s="278"/>
      <c r="AC30" s="278"/>
      <c r="AD30" s="63"/>
    </row>
    <row r="31" spans="1:30" s="5" customFormat="1" ht="15" customHeight="1" x14ac:dyDescent="0.2">
      <c r="A31" s="146"/>
      <c r="B31" s="191" t="s">
        <v>177</v>
      </c>
      <c r="C31" s="237">
        <f t="shared" si="11"/>
        <v>0</v>
      </c>
      <c r="D31" s="76"/>
      <c r="E31" s="76"/>
      <c r="F31" s="76"/>
      <c r="G31" s="76"/>
      <c r="H31" s="76"/>
      <c r="I31" s="76"/>
      <c r="J31" s="76"/>
      <c r="K31" s="76"/>
      <c r="L31" s="76"/>
      <c r="M31" s="76"/>
      <c r="N31" s="76"/>
      <c r="O31" s="76"/>
      <c r="P31" s="76"/>
      <c r="Q31" s="76"/>
      <c r="R31" s="76"/>
      <c r="S31" s="76"/>
      <c r="T31" s="353"/>
      <c r="U31" s="353"/>
      <c r="V31" s="353"/>
      <c r="W31" s="353"/>
      <c r="X31" s="353"/>
      <c r="Y31" s="353"/>
      <c r="Z31" s="353"/>
      <c r="AA31" s="278"/>
      <c r="AB31" s="278"/>
      <c r="AC31" s="278"/>
      <c r="AD31" s="63"/>
    </row>
    <row r="32" spans="1:30" s="5" customFormat="1" ht="23.25" customHeight="1" x14ac:dyDescent="0.2">
      <c r="A32" s="146"/>
      <c r="B32" s="144" t="s">
        <v>397</v>
      </c>
      <c r="C32" s="237">
        <f t="shared" si="11"/>
        <v>0</v>
      </c>
      <c r="D32" s="76"/>
      <c r="E32" s="76"/>
      <c r="F32" s="76"/>
      <c r="G32" s="76"/>
      <c r="H32" s="76"/>
      <c r="I32" s="76"/>
      <c r="J32" s="379"/>
      <c r="K32" s="379"/>
      <c r="L32" s="379"/>
      <c r="M32" s="379"/>
      <c r="N32" s="379"/>
      <c r="O32" s="379"/>
      <c r="P32" s="379"/>
      <c r="Q32" s="379"/>
      <c r="R32" s="379"/>
      <c r="S32" s="379"/>
      <c r="T32" s="353"/>
      <c r="U32" s="353"/>
      <c r="V32" s="353"/>
      <c r="W32" s="353"/>
      <c r="X32" s="353"/>
      <c r="Y32" s="353"/>
      <c r="Z32" s="353"/>
      <c r="AA32" s="278"/>
      <c r="AB32" s="278"/>
      <c r="AC32" s="278"/>
      <c r="AD32" s="63"/>
    </row>
    <row r="33" spans="1:30" s="5" customFormat="1" ht="15" customHeight="1" x14ac:dyDescent="0.2">
      <c r="A33" s="146"/>
      <c r="B33" s="191" t="s">
        <v>17</v>
      </c>
      <c r="C33" s="237">
        <f t="shared" si="11"/>
        <v>0</v>
      </c>
      <c r="D33" s="76"/>
      <c r="E33" s="76"/>
      <c r="F33" s="76"/>
      <c r="G33" s="76"/>
      <c r="H33" s="76"/>
      <c r="I33" s="76"/>
      <c r="J33" s="379"/>
      <c r="K33" s="379"/>
      <c r="L33" s="379"/>
      <c r="M33" s="379"/>
      <c r="N33" s="379"/>
      <c r="O33" s="379"/>
      <c r="P33" s="379"/>
      <c r="Q33" s="379"/>
      <c r="R33" s="379"/>
      <c r="S33" s="379"/>
      <c r="T33" s="353"/>
      <c r="U33" s="353"/>
      <c r="V33" s="353"/>
      <c r="W33" s="353"/>
      <c r="X33" s="353"/>
      <c r="Y33" s="353"/>
      <c r="Z33" s="353"/>
      <c r="AA33" s="278"/>
      <c r="AB33" s="278"/>
      <c r="AC33" s="278"/>
      <c r="AD33" s="63"/>
    </row>
    <row r="34" spans="1:30" s="5" customFormat="1" ht="15" customHeight="1" x14ac:dyDescent="0.2">
      <c r="A34" s="185"/>
      <c r="B34" s="192" t="s">
        <v>18</v>
      </c>
      <c r="C34" s="237">
        <f t="shared" si="11"/>
        <v>0</v>
      </c>
      <c r="D34" s="77"/>
      <c r="E34" s="77"/>
      <c r="F34" s="77"/>
      <c r="G34" s="77"/>
      <c r="H34" s="77"/>
      <c r="I34" s="77"/>
      <c r="J34" s="382"/>
      <c r="K34" s="382"/>
      <c r="L34" s="382"/>
      <c r="M34" s="382"/>
      <c r="N34" s="382"/>
      <c r="O34" s="382"/>
      <c r="P34" s="382"/>
      <c r="Q34" s="382"/>
      <c r="R34" s="382"/>
      <c r="S34" s="382"/>
      <c r="T34" s="354"/>
      <c r="U34" s="354"/>
      <c r="V34" s="354"/>
      <c r="W34" s="354"/>
      <c r="X34" s="354"/>
      <c r="Y34" s="354"/>
      <c r="Z34" s="354"/>
      <c r="AA34" s="278"/>
      <c r="AB34" s="278"/>
      <c r="AC34" s="278"/>
      <c r="AD34" s="63"/>
    </row>
    <row r="35" spans="1:30" s="5" customFormat="1" ht="15" customHeight="1" x14ac:dyDescent="0.2">
      <c r="A35" s="167"/>
      <c r="B35" s="187" t="s">
        <v>128</v>
      </c>
      <c r="C35" s="383">
        <f>SUM(D35:I35)</f>
        <v>0</v>
      </c>
      <c r="D35" s="384"/>
      <c r="E35" s="384"/>
      <c r="F35" s="384"/>
      <c r="G35" s="384"/>
      <c r="H35" s="384"/>
      <c r="I35" s="384"/>
      <c r="J35" s="385"/>
      <c r="K35" s="385"/>
      <c r="L35" s="385"/>
      <c r="M35" s="385"/>
      <c r="N35" s="385"/>
      <c r="O35" s="385"/>
      <c r="P35" s="385"/>
      <c r="Q35" s="385"/>
      <c r="R35" s="385"/>
      <c r="S35" s="385"/>
      <c r="T35" s="385"/>
      <c r="U35" s="385"/>
      <c r="V35" s="385"/>
      <c r="W35" s="385"/>
      <c r="X35" s="385"/>
      <c r="Y35" s="385"/>
      <c r="Z35" s="385"/>
      <c r="AA35" s="278"/>
      <c r="AB35" s="278"/>
      <c r="AC35" s="278"/>
      <c r="AD35" s="63"/>
    </row>
    <row r="36" spans="1:30" ht="12.75" customHeight="1" x14ac:dyDescent="0.25">
      <c r="B36" s="193"/>
    </row>
    <row r="37" spans="1:30" x14ac:dyDescent="0.25">
      <c r="B37" s="80"/>
      <c r="C37" s="93" t="str">
        <f>IF(AND(C7=C27,C19=C27), "Đúng","Sai")</f>
        <v>Đúng</v>
      </c>
      <c r="D37" s="93" t="str">
        <f t="shared" ref="D37:S37" si="12">IF(D7=D27, "Đúng","Sai")</f>
        <v>Đúng</v>
      </c>
      <c r="E37" s="93" t="str">
        <f t="shared" si="12"/>
        <v>Đúng</v>
      </c>
      <c r="F37" s="93" t="str">
        <f t="shared" si="12"/>
        <v>Đúng</v>
      </c>
      <c r="G37" s="93" t="str">
        <f t="shared" si="12"/>
        <v>Đúng</v>
      </c>
      <c r="H37" s="93" t="str">
        <f t="shared" si="12"/>
        <v>Đúng</v>
      </c>
      <c r="I37" s="93" t="str">
        <f t="shared" si="12"/>
        <v>Đúng</v>
      </c>
      <c r="J37" s="93" t="str">
        <f t="shared" si="12"/>
        <v>Đúng</v>
      </c>
      <c r="K37" s="93" t="str">
        <f t="shared" si="12"/>
        <v>Đúng</v>
      </c>
      <c r="L37" s="93" t="str">
        <f t="shared" si="12"/>
        <v>Đúng</v>
      </c>
      <c r="M37" s="93" t="str">
        <f t="shared" si="12"/>
        <v>Đúng</v>
      </c>
      <c r="N37" s="93" t="str">
        <f t="shared" si="12"/>
        <v>Đúng</v>
      </c>
      <c r="O37" s="93" t="str">
        <f t="shared" si="12"/>
        <v>Đúng</v>
      </c>
      <c r="P37" s="93" t="str">
        <f t="shared" si="12"/>
        <v>Đúng</v>
      </c>
      <c r="Q37" s="93" t="str">
        <f t="shared" si="12"/>
        <v>Đúng</v>
      </c>
      <c r="R37" s="93" t="str">
        <f t="shared" si="12"/>
        <v>Đúng</v>
      </c>
      <c r="S37" s="93" t="str">
        <f t="shared" si="12"/>
        <v>Đúng</v>
      </c>
      <c r="T37" s="93" t="str">
        <f>IF(T7=T19, "Đúng","Sai")</f>
        <v>Đúng</v>
      </c>
      <c r="U37" s="93" t="str">
        <f t="shared" ref="U37:Z37" si="13">IF(U7=U19, "Đúng","Sai")</f>
        <v>Đúng</v>
      </c>
      <c r="V37" s="93" t="str">
        <f t="shared" si="13"/>
        <v>Đúng</v>
      </c>
      <c r="W37" s="93" t="str">
        <f t="shared" si="13"/>
        <v>Đúng</v>
      </c>
      <c r="X37" s="93" t="str">
        <f t="shared" si="13"/>
        <v>Đúng</v>
      </c>
      <c r="Y37" s="93" t="str">
        <f t="shared" si="13"/>
        <v>Đúng</v>
      </c>
      <c r="Z37" s="93" t="str">
        <f t="shared" si="13"/>
        <v>Đúng</v>
      </c>
      <c r="AA37" s="295"/>
      <c r="AB37" s="295"/>
      <c r="AC37" s="295"/>
    </row>
    <row r="38" spans="1:30" x14ac:dyDescent="0.25">
      <c r="B38" s="80"/>
      <c r="C38" s="93" t="str">
        <f>IF(C31=C32+C33,"Đúng","Sai")</f>
        <v>Đúng</v>
      </c>
      <c r="D38" s="93" t="str">
        <f t="shared" ref="D38:S38" si="14">IF(D31=D32+D33,"Đúng","Sai")</f>
        <v>Đúng</v>
      </c>
      <c r="E38" s="93" t="str">
        <f t="shared" si="14"/>
        <v>Đúng</v>
      </c>
      <c r="F38" s="93" t="str">
        <f t="shared" si="14"/>
        <v>Đúng</v>
      </c>
      <c r="G38" s="93" t="str">
        <f t="shared" si="14"/>
        <v>Đúng</v>
      </c>
      <c r="H38" s="93" t="str">
        <f t="shared" si="14"/>
        <v>Đúng</v>
      </c>
      <c r="I38" s="93" t="str">
        <f t="shared" si="14"/>
        <v>Đúng</v>
      </c>
      <c r="J38" s="93" t="str">
        <f t="shared" si="14"/>
        <v>Đúng</v>
      </c>
      <c r="K38" s="93" t="str">
        <f t="shared" si="14"/>
        <v>Đúng</v>
      </c>
      <c r="L38" s="93" t="str">
        <f t="shared" si="14"/>
        <v>Đúng</v>
      </c>
      <c r="M38" s="93" t="str">
        <f t="shared" si="14"/>
        <v>Đúng</v>
      </c>
      <c r="N38" s="93" t="str">
        <f t="shared" si="14"/>
        <v>Đúng</v>
      </c>
      <c r="O38" s="93" t="str">
        <f t="shared" si="14"/>
        <v>Đúng</v>
      </c>
      <c r="P38" s="93" t="str">
        <f t="shared" si="14"/>
        <v>Đúng</v>
      </c>
      <c r="Q38" s="93" t="str">
        <f t="shared" si="14"/>
        <v>Đúng</v>
      </c>
      <c r="R38" s="93" t="str">
        <f t="shared" si="14"/>
        <v>Đúng</v>
      </c>
      <c r="S38" s="93" t="str">
        <f t="shared" si="14"/>
        <v>Đúng</v>
      </c>
      <c r="T38" s="93"/>
      <c r="U38" s="93"/>
      <c r="V38" s="93"/>
      <c r="W38" s="93"/>
      <c r="X38" s="93"/>
      <c r="Y38" s="93"/>
      <c r="Z38" s="93"/>
      <c r="AA38" s="295"/>
      <c r="AB38" s="295"/>
      <c r="AC38" s="295"/>
    </row>
    <row r="39" spans="1:30" x14ac:dyDescent="0.25">
      <c r="B39" s="80"/>
      <c r="C39" s="93" t="str">
        <f>IF(C34&lt;=C33,"Đúng","Sai")</f>
        <v>Đúng</v>
      </c>
      <c r="D39" s="93" t="str">
        <f t="shared" ref="D39:S39" si="15">IF(D34&lt;=D33,"Đúng","Sai")</f>
        <v>Đúng</v>
      </c>
      <c r="E39" s="93" t="str">
        <f t="shared" si="15"/>
        <v>Đúng</v>
      </c>
      <c r="F39" s="93" t="str">
        <f t="shared" si="15"/>
        <v>Đúng</v>
      </c>
      <c r="G39" s="93" t="str">
        <f t="shared" si="15"/>
        <v>Đúng</v>
      </c>
      <c r="H39" s="93" t="str">
        <f t="shared" si="15"/>
        <v>Đúng</v>
      </c>
      <c r="I39" s="93" t="str">
        <f t="shared" si="15"/>
        <v>Đúng</v>
      </c>
      <c r="J39" s="93" t="str">
        <f t="shared" si="15"/>
        <v>Đúng</v>
      </c>
      <c r="K39" s="93" t="str">
        <f t="shared" si="15"/>
        <v>Đúng</v>
      </c>
      <c r="L39" s="93" t="str">
        <f t="shared" si="15"/>
        <v>Đúng</v>
      </c>
      <c r="M39" s="93" t="str">
        <f t="shared" si="15"/>
        <v>Đúng</v>
      </c>
      <c r="N39" s="93" t="str">
        <f t="shared" si="15"/>
        <v>Đúng</v>
      </c>
      <c r="O39" s="93" t="str">
        <f t="shared" si="15"/>
        <v>Đúng</v>
      </c>
      <c r="P39" s="93" t="str">
        <f t="shared" si="15"/>
        <v>Đúng</v>
      </c>
      <c r="Q39" s="93" t="str">
        <f t="shared" si="15"/>
        <v>Đúng</v>
      </c>
      <c r="R39" s="93" t="str">
        <f t="shared" si="15"/>
        <v>Đúng</v>
      </c>
      <c r="S39" s="93" t="str">
        <f t="shared" si="15"/>
        <v>Đúng</v>
      </c>
      <c r="T39" s="93"/>
      <c r="U39" s="93"/>
      <c r="V39" s="93"/>
      <c r="W39" s="93"/>
      <c r="X39" s="93"/>
      <c r="Y39" s="93"/>
      <c r="Z39" s="93"/>
      <c r="AA39" s="295"/>
      <c r="AB39" s="295"/>
      <c r="AC39" s="295"/>
    </row>
    <row r="40" spans="1:30" x14ac:dyDescent="0.25">
      <c r="B40" s="80"/>
      <c r="C40" s="93" t="str">
        <f>IF(C35&lt;=C7,"Đúng","Sai")</f>
        <v>Đúng</v>
      </c>
      <c r="D40" s="93" t="str">
        <f t="shared" ref="D40:S40" si="16">IF(D35&lt;=D7,"Đúng","Sai")</f>
        <v>Đúng</v>
      </c>
      <c r="E40" s="93" t="str">
        <f t="shared" si="16"/>
        <v>Đúng</v>
      </c>
      <c r="F40" s="93" t="str">
        <f t="shared" si="16"/>
        <v>Đúng</v>
      </c>
      <c r="G40" s="93" t="str">
        <f t="shared" si="16"/>
        <v>Đúng</v>
      </c>
      <c r="H40" s="93" t="str">
        <f t="shared" si="16"/>
        <v>Đúng</v>
      </c>
      <c r="I40" s="93" t="str">
        <f t="shared" si="16"/>
        <v>Đúng</v>
      </c>
      <c r="J40" s="93" t="str">
        <f t="shared" si="16"/>
        <v>Đúng</v>
      </c>
      <c r="K40" s="93" t="str">
        <f t="shared" si="16"/>
        <v>Đúng</v>
      </c>
      <c r="L40" s="93" t="str">
        <f t="shared" si="16"/>
        <v>Đúng</v>
      </c>
      <c r="M40" s="93" t="str">
        <f t="shared" si="16"/>
        <v>Đúng</v>
      </c>
      <c r="N40" s="93" t="str">
        <f t="shared" si="16"/>
        <v>Đúng</v>
      </c>
      <c r="O40" s="93" t="str">
        <f t="shared" si="16"/>
        <v>Đúng</v>
      </c>
      <c r="P40" s="93" t="str">
        <f t="shared" si="16"/>
        <v>Đúng</v>
      </c>
      <c r="Q40" s="93" t="str">
        <f t="shared" si="16"/>
        <v>Đúng</v>
      </c>
      <c r="R40" s="93" t="str">
        <f t="shared" si="16"/>
        <v>Đúng</v>
      </c>
      <c r="S40" s="93" t="str">
        <f t="shared" si="16"/>
        <v>Đúng</v>
      </c>
      <c r="T40" s="93"/>
      <c r="U40" s="93"/>
      <c r="V40" s="93"/>
      <c r="W40" s="93"/>
      <c r="X40" s="93"/>
      <c r="Y40" s="93"/>
      <c r="Z40" s="93"/>
      <c r="AA40" s="295"/>
      <c r="AB40" s="295"/>
      <c r="AC40" s="295"/>
    </row>
    <row r="41" spans="1:30" x14ac:dyDescent="0.25">
      <c r="B41" s="80"/>
      <c r="C41" s="93" t="str">
        <f>IF(T19=C28, "Đúng","Sai")</f>
        <v>Đúng</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row>
    <row r="42" spans="1:30" x14ac:dyDescent="0.25">
      <c r="B42" s="80"/>
      <c r="C42" s="93" t="str">
        <f>IF(U19=C29, "Đúng","Sai")</f>
        <v>Đúng</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row>
    <row r="43" spans="1:30" x14ac:dyDescent="0.25">
      <c r="B43" s="80"/>
      <c r="C43" s="93" t="str">
        <f>IF(V19=C30, "Đúng","Sai")</f>
        <v>Đúng</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row>
    <row r="44" spans="1:30" x14ac:dyDescent="0.25">
      <c r="B44" s="80"/>
      <c r="C44" s="93" t="str">
        <f>IF(W19=C31, "Đúng","Sai")</f>
        <v>Đúng</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row>
    <row r="45" spans="1:30" x14ac:dyDescent="0.25">
      <c r="B45" s="80"/>
      <c r="C45" s="93" t="str">
        <f>IF(X19=C32, "Đúng","Sai")</f>
        <v>Đúng</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row>
    <row r="46" spans="1:30" x14ac:dyDescent="0.25">
      <c r="C46" s="93" t="str">
        <f>IF(Y19=C33, "Đúng","Sai")</f>
        <v>Đúng</v>
      </c>
      <c r="D46" s="61"/>
      <c r="E46" s="61"/>
      <c r="F46" s="61"/>
      <c r="G46" s="61"/>
      <c r="H46" s="61"/>
      <c r="I46" s="61"/>
      <c r="J46" s="61"/>
      <c r="K46" s="61"/>
      <c r="L46" s="61"/>
      <c r="M46" s="61"/>
      <c r="N46" s="61"/>
      <c r="O46" s="61"/>
      <c r="P46" s="61"/>
      <c r="Q46" s="61"/>
      <c r="R46" s="61"/>
      <c r="S46" s="61"/>
      <c r="T46" s="61"/>
      <c r="U46" s="61"/>
      <c r="V46" s="61"/>
      <c r="W46" s="61"/>
      <c r="X46" s="61"/>
      <c r="Y46" s="61"/>
      <c r="Z46" s="61"/>
    </row>
    <row r="47" spans="1:30" x14ac:dyDescent="0.25">
      <c r="C47" s="93" t="str">
        <f>IF(Z19=C34, "Đúng","Sai")</f>
        <v>Đúng</v>
      </c>
      <c r="D47" s="61"/>
      <c r="E47" s="61"/>
      <c r="F47" s="61"/>
      <c r="G47" s="61"/>
      <c r="H47" s="61"/>
      <c r="I47" s="61"/>
      <c r="J47" s="61"/>
      <c r="K47" s="61"/>
      <c r="L47" s="61"/>
      <c r="M47" s="61"/>
      <c r="N47" s="61"/>
      <c r="O47" s="61"/>
      <c r="P47" s="61"/>
      <c r="Q47" s="61"/>
      <c r="R47" s="61"/>
      <c r="S47" s="61"/>
      <c r="T47" s="61"/>
      <c r="U47" s="61"/>
      <c r="V47" s="61"/>
      <c r="W47" s="61"/>
      <c r="X47" s="61"/>
      <c r="Y47" s="61"/>
      <c r="Z47" s="61"/>
    </row>
    <row r="48" spans="1:30" x14ac:dyDescent="0.25">
      <c r="C48" s="29"/>
      <c r="D48" s="61"/>
      <c r="E48" s="61"/>
      <c r="F48" s="61"/>
      <c r="G48" s="61"/>
      <c r="H48" s="61"/>
      <c r="I48" s="61"/>
      <c r="J48" s="61"/>
      <c r="K48" s="61"/>
      <c r="L48" s="61"/>
      <c r="M48" s="61"/>
      <c r="N48" s="61"/>
      <c r="O48" s="61"/>
      <c r="P48" s="61"/>
      <c r="Q48" s="61"/>
      <c r="R48" s="61"/>
      <c r="S48" s="61"/>
      <c r="T48" s="61"/>
      <c r="U48" s="61"/>
      <c r="V48" s="61"/>
      <c r="W48" s="61"/>
      <c r="X48" s="61"/>
      <c r="Y48" s="61"/>
      <c r="Z48" s="61"/>
    </row>
    <row r="49" spans="3:26" x14ac:dyDescent="0.25">
      <c r="C49" s="29"/>
      <c r="D49" s="61"/>
      <c r="E49" s="61"/>
      <c r="F49" s="61"/>
      <c r="G49" s="61"/>
      <c r="H49" s="61"/>
      <c r="I49" s="61"/>
      <c r="J49" s="61"/>
      <c r="K49" s="61"/>
      <c r="L49" s="61"/>
      <c r="M49" s="61"/>
      <c r="N49" s="61"/>
      <c r="O49" s="61"/>
      <c r="P49" s="61"/>
      <c r="Q49" s="61"/>
      <c r="R49" s="61"/>
      <c r="S49" s="61"/>
      <c r="T49" s="61"/>
      <c r="U49" s="61"/>
      <c r="V49" s="61"/>
      <c r="W49" s="61"/>
      <c r="X49" s="61"/>
      <c r="Y49" s="61"/>
      <c r="Z49" s="61"/>
    </row>
    <row r="50" spans="3:26" x14ac:dyDescent="0.25">
      <c r="C50" s="29"/>
      <c r="D50" s="61"/>
      <c r="E50" s="61"/>
      <c r="F50" s="61"/>
      <c r="G50" s="61"/>
      <c r="H50" s="61"/>
      <c r="I50" s="61"/>
      <c r="J50" s="61"/>
      <c r="K50" s="61"/>
      <c r="L50" s="61"/>
      <c r="M50" s="61"/>
      <c r="N50" s="61"/>
      <c r="O50" s="61"/>
      <c r="P50" s="61"/>
      <c r="Q50" s="61"/>
      <c r="R50" s="61"/>
      <c r="S50" s="61"/>
      <c r="T50" s="61"/>
      <c r="U50" s="61"/>
      <c r="V50" s="61"/>
      <c r="W50" s="61"/>
      <c r="X50" s="61"/>
      <c r="Y50" s="61"/>
      <c r="Z50" s="61"/>
    </row>
  </sheetData>
  <sheetProtection formatCells="0" formatColumns="0" formatRows="0"/>
  <mergeCells count="31">
    <mergeCell ref="X1:Z1"/>
    <mergeCell ref="A1:W1"/>
    <mergeCell ref="A2:B2"/>
    <mergeCell ref="T2:Z2"/>
    <mergeCell ref="A3:A5"/>
    <mergeCell ref="B3:B5"/>
    <mergeCell ref="C3:C5"/>
    <mergeCell ref="J3:S3"/>
    <mergeCell ref="T3:Z3"/>
    <mergeCell ref="E4:E5"/>
    <mergeCell ref="F4:F5"/>
    <mergeCell ref="G4:G5"/>
    <mergeCell ref="J4:J5"/>
    <mergeCell ref="K4:K5"/>
    <mergeCell ref="X4:Z4"/>
    <mergeCell ref="I4:I5"/>
    <mergeCell ref="D3:I3"/>
    <mergeCell ref="R4:R5"/>
    <mergeCell ref="S4:S5"/>
    <mergeCell ref="T4:T5"/>
    <mergeCell ref="U4:U5"/>
    <mergeCell ref="D4:D5"/>
    <mergeCell ref="H4:H5"/>
    <mergeCell ref="V4:V5"/>
    <mergeCell ref="W4:W5"/>
    <mergeCell ref="L4:L5"/>
    <mergeCell ref="M4:M5"/>
    <mergeCell ref="N4:N5"/>
    <mergeCell ref="O4:O5"/>
    <mergeCell ref="P4:P5"/>
    <mergeCell ref="Q4:Q5"/>
  </mergeCells>
  <conditionalFormatting sqref="A37:XFD47">
    <cfRule type="cellIs" dxfId="39" priority="2" operator="equal">
      <formula>"Đúng"</formula>
    </cfRule>
  </conditionalFormatting>
  <conditionalFormatting sqref="AA1:AC1048576">
    <cfRule type="cellIs" dxfId="38" priority="3" operator="equal">
      <formula>"Đúng"</formula>
    </cfRule>
  </conditionalFormatting>
  <conditionalFormatting sqref="AD7:AD26">
    <cfRule type="cellIs" dxfId="37" priority="1" operator="equal">
      <formula>"Đúng"</formula>
    </cfRule>
  </conditionalFormatting>
  <printOptions horizontalCentered="1"/>
  <pageMargins left="0.23622047244094491" right="0" top="0.23622047244094491" bottom="0.23622047244094491" header="0" footer="0"/>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00000"/>
    <pageSetUpPr fitToPage="1"/>
  </sheetPr>
  <dimension ref="A1:AB29"/>
  <sheetViews>
    <sheetView showGridLines="0" topLeftCell="A10" zoomScaleNormal="100" workbookViewId="0">
      <selection activeCell="R19" sqref="R19"/>
    </sheetView>
  </sheetViews>
  <sheetFormatPr defaultColWidth="5.42578125" defaultRowHeight="15.75" x14ac:dyDescent="0.25"/>
  <cols>
    <col min="1" max="1" width="3.42578125" style="55" customWidth="1"/>
    <col min="2" max="2" width="37.85546875" style="57" customWidth="1"/>
    <col min="3" max="3" width="5.85546875" style="58" customWidth="1"/>
    <col min="4" max="14" width="5.28515625" style="57" customWidth="1"/>
    <col min="15" max="15" width="5.85546875" style="57" customWidth="1"/>
    <col min="16" max="16" width="6.140625" style="57" customWidth="1"/>
    <col min="17" max="17" width="5.28515625" style="57" customWidth="1"/>
    <col min="18" max="18" width="6" style="57" customWidth="1"/>
    <col min="19" max="21" width="5.28515625" style="57" customWidth="1"/>
    <col min="22" max="22" width="6.85546875" style="57" customWidth="1"/>
    <col min="23" max="23" width="5.28515625" style="57" customWidth="1"/>
    <col min="24" max="24" width="5.42578125" style="57" customWidth="1"/>
    <col min="25" max="25" width="6.85546875" style="57" customWidth="1"/>
    <col min="26" max="256" width="5.42578125" style="57"/>
    <col min="257" max="257" width="4.140625" style="57" customWidth="1"/>
    <col min="258" max="258" width="30.7109375" style="57" customWidth="1"/>
    <col min="259" max="259" width="6" style="57" customWidth="1"/>
    <col min="260" max="260" width="5.85546875" style="57" customWidth="1"/>
    <col min="261" max="279" width="5.28515625" style="57" customWidth="1"/>
    <col min="280" max="512" width="5.42578125" style="57"/>
    <col min="513" max="513" width="4.140625" style="57" customWidth="1"/>
    <col min="514" max="514" width="30.7109375" style="57" customWidth="1"/>
    <col min="515" max="515" width="6" style="57" customWidth="1"/>
    <col min="516" max="516" width="5.85546875" style="57" customWidth="1"/>
    <col min="517" max="535" width="5.28515625" style="57" customWidth="1"/>
    <col min="536" max="768" width="5.42578125" style="57"/>
    <col min="769" max="769" width="4.140625" style="57" customWidth="1"/>
    <col min="770" max="770" width="30.7109375" style="57" customWidth="1"/>
    <col min="771" max="771" width="6" style="57" customWidth="1"/>
    <col min="772" max="772" width="5.85546875" style="57" customWidth="1"/>
    <col min="773" max="791" width="5.28515625" style="57" customWidth="1"/>
    <col min="792" max="1024" width="5.42578125" style="57"/>
    <col min="1025" max="1025" width="4.140625" style="57" customWidth="1"/>
    <col min="1026" max="1026" width="30.7109375" style="57" customWidth="1"/>
    <col min="1027" max="1027" width="6" style="57" customWidth="1"/>
    <col min="1028" max="1028" width="5.85546875" style="57" customWidth="1"/>
    <col min="1029" max="1047" width="5.28515625" style="57" customWidth="1"/>
    <col min="1048" max="1280" width="5.42578125" style="57"/>
    <col min="1281" max="1281" width="4.140625" style="57" customWidth="1"/>
    <col min="1282" max="1282" width="30.7109375" style="57" customWidth="1"/>
    <col min="1283" max="1283" width="6" style="57" customWidth="1"/>
    <col min="1284" max="1284" width="5.85546875" style="57" customWidth="1"/>
    <col min="1285" max="1303" width="5.28515625" style="57" customWidth="1"/>
    <col min="1304" max="1536" width="5.42578125" style="57"/>
    <col min="1537" max="1537" width="4.140625" style="57" customWidth="1"/>
    <col min="1538" max="1538" width="30.7109375" style="57" customWidth="1"/>
    <col min="1539" max="1539" width="6" style="57" customWidth="1"/>
    <col min="1540" max="1540" width="5.85546875" style="57" customWidth="1"/>
    <col min="1541" max="1559" width="5.28515625" style="57" customWidth="1"/>
    <col min="1560" max="1792" width="5.42578125" style="57"/>
    <col min="1793" max="1793" width="4.140625" style="57" customWidth="1"/>
    <col min="1794" max="1794" width="30.7109375" style="57" customWidth="1"/>
    <col min="1795" max="1795" width="6" style="57" customWidth="1"/>
    <col min="1796" max="1796" width="5.85546875" style="57" customWidth="1"/>
    <col min="1797" max="1815" width="5.28515625" style="57" customWidth="1"/>
    <col min="1816" max="2048" width="5.42578125" style="57"/>
    <col min="2049" max="2049" width="4.140625" style="57" customWidth="1"/>
    <col min="2050" max="2050" width="30.7109375" style="57" customWidth="1"/>
    <col min="2051" max="2051" width="6" style="57" customWidth="1"/>
    <col min="2052" max="2052" width="5.85546875" style="57" customWidth="1"/>
    <col min="2053" max="2071" width="5.28515625" style="57" customWidth="1"/>
    <col min="2072" max="2304" width="5.42578125" style="57"/>
    <col min="2305" max="2305" width="4.140625" style="57" customWidth="1"/>
    <col min="2306" max="2306" width="30.7109375" style="57" customWidth="1"/>
    <col min="2307" max="2307" width="6" style="57" customWidth="1"/>
    <col min="2308" max="2308" width="5.85546875" style="57" customWidth="1"/>
    <col min="2309" max="2327" width="5.28515625" style="57" customWidth="1"/>
    <col min="2328" max="2560" width="5.42578125" style="57"/>
    <col min="2561" max="2561" width="4.140625" style="57" customWidth="1"/>
    <col min="2562" max="2562" width="30.7109375" style="57" customWidth="1"/>
    <col min="2563" max="2563" width="6" style="57" customWidth="1"/>
    <col min="2564" max="2564" width="5.85546875" style="57" customWidth="1"/>
    <col min="2565" max="2583" width="5.28515625" style="57" customWidth="1"/>
    <col min="2584" max="2816" width="5.42578125" style="57"/>
    <col min="2817" max="2817" width="4.140625" style="57" customWidth="1"/>
    <col min="2818" max="2818" width="30.7109375" style="57" customWidth="1"/>
    <col min="2819" max="2819" width="6" style="57" customWidth="1"/>
    <col min="2820" max="2820" width="5.85546875" style="57" customWidth="1"/>
    <col min="2821" max="2839" width="5.28515625" style="57" customWidth="1"/>
    <col min="2840" max="3072" width="5.42578125" style="57"/>
    <col min="3073" max="3073" width="4.140625" style="57" customWidth="1"/>
    <col min="3074" max="3074" width="30.7109375" style="57" customWidth="1"/>
    <col min="3075" max="3075" width="6" style="57" customWidth="1"/>
    <col min="3076" max="3076" width="5.85546875" style="57" customWidth="1"/>
    <col min="3077" max="3095" width="5.28515625" style="57" customWidth="1"/>
    <col min="3096" max="3328" width="5.42578125" style="57"/>
    <col min="3329" max="3329" width="4.140625" style="57" customWidth="1"/>
    <col min="3330" max="3330" width="30.7109375" style="57" customWidth="1"/>
    <col min="3331" max="3331" width="6" style="57" customWidth="1"/>
    <col min="3332" max="3332" width="5.85546875" style="57" customWidth="1"/>
    <col min="3333" max="3351" width="5.28515625" style="57" customWidth="1"/>
    <col min="3352" max="3584" width="5.42578125" style="57"/>
    <col min="3585" max="3585" width="4.140625" style="57" customWidth="1"/>
    <col min="3586" max="3586" width="30.7109375" style="57" customWidth="1"/>
    <col min="3587" max="3587" width="6" style="57" customWidth="1"/>
    <col min="3588" max="3588" width="5.85546875" style="57" customWidth="1"/>
    <col min="3589" max="3607" width="5.28515625" style="57" customWidth="1"/>
    <col min="3608" max="3840" width="5.42578125" style="57"/>
    <col min="3841" max="3841" width="4.140625" style="57" customWidth="1"/>
    <col min="3842" max="3842" width="30.7109375" style="57" customWidth="1"/>
    <col min="3843" max="3843" width="6" style="57" customWidth="1"/>
    <col min="3844" max="3844" width="5.85546875" style="57" customWidth="1"/>
    <col min="3845" max="3863" width="5.28515625" style="57" customWidth="1"/>
    <col min="3864" max="4096" width="5.42578125" style="57"/>
    <col min="4097" max="4097" width="4.140625" style="57" customWidth="1"/>
    <col min="4098" max="4098" width="30.7109375" style="57" customWidth="1"/>
    <col min="4099" max="4099" width="6" style="57" customWidth="1"/>
    <col min="4100" max="4100" width="5.85546875" style="57" customWidth="1"/>
    <col min="4101" max="4119" width="5.28515625" style="57" customWidth="1"/>
    <col min="4120" max="4352" width="5.42578125" style="57"/>
    <col min="4353" max="4353" width="4.140625" style="57" customWidth="1"/>
    <col min="4354" max="4354" width="30.7109375" style="57" customWidth="1"/>
    <col min="4355" max="4355" width="6" style="57" customWidth="1"/>
    <col min="4356" max="4356" width="5.85546875" style="57" customWidth="1"/>
    <col min="4357" max="4375" width="5.28515625" style="57" customWidth="1"/>
    <col min="4376" max="4608" width="5.42578125" style="57"/>
    <col min="4609" max="4609" width="4.140625" style="57" customWidth="1"/>
    <col min="4610" max="4610" width="30.7109375" style="57" customWidth="1"/>
    <col min="4611" max="4611" width="6" style="57" customWidth="1"/>
    <col min="4612" max="4612" width="5.85546875" style="57" customWidth="1"/>
    <col min="4613" max="4631" width="5.28515625" style="57" customWidth="1"/>
    <col min="4632" max="4864" width="5.42578125" style="57"/>
    <col min="4865" max="4865" width="4.140625" style="57" customWidth="1"/>
    <col min="4866" max="4866" width="30.7109375" style="57" customWidth="1"/>
    <col min="4867" max="4867" width="6" style="57" customWidth="1"/>
    <col min="4868" max="4868" width="5.85546875" style="57" customWidth="1"/>
    <col min="4869" max="4887" width="5.28515625" style="57" customWidth="1"/>
    <col min="4888" max="5120" width="5.42578125" style="57"/>
    <col min="5121" max="5121" width="4.140625" style="57" customWidth="1"/>
    <col min="5122" max="5122" width="30.7109375" style="57" customWidth="1"/>
    <col min="5123" max="5123" width="6" style="57" customWidth="1"/>
    <col min="5124" max="5124" width="5.85546875" style="57" customWidth="1"/>
    <col min="5125" max="5143" width="5.28515625" style="57" customWidth="1"/>
    <col min="5144" max="5376" width="5.42578125" style="57"/>
    <col min="5377" max="5377" width="4.140625" style="57" customWidth="1"/>
    <col min="5378" max="5378" width="30.7109375" style="57" customWidth="1"/>
    <col min="5379" max="5379" width="6" style="57" customWidth="1"/>
    <col min="5380" max="5380" width="5.85546875" style="57" customWidth="1"/>
    <col min="5381" max="5399" width="5.28515625" style="57" customWidth="1"/>
    <col min="5400" max="5632" width="5.42578125" style="57"/>
    <col min="5633" max="5633" width="4.140625" style="57" customWidth="1"/>
    <col min="5634" max="5634" width="30.7109375" style="57" customWidth="1"/>
    <col min="5635" max="5635" width="6" style="57" customWidth="1"/>
    <col min="5636" max="5636" width="5.85546875" style="57" customWidth="1"/>
    <col min="5637" max="5655" width="5.28515625" style="57" customWidth="1"/>
    <col min="5656" max="5888" width="5.42578125" style="57"/>
    <col min="5889" max="5889" width="4.140625" style="57" customWidth="1"/>
    <col min="5890" max="5890" width="30.7109375" style="57" customWidth="1"/>
    <col min="5891" max="5891" width="6" style="57" customWidth="1"/>
    <col min="5892" max="5892" width="5.85546875" style="57" customWidth="1"/>
    <col min="5893" max="5911" width="5.28515625" style="57" customWidth="1"/>
    <col min="5912" max="6144" width="5.42578125" style="57"/>
    <col min="6145" max="6145" width="4.140625" style="57" customWidth="1"/>
    <col min="6146" max="6146" width="30.7109375" style="57" customWidth="1"/>
    <col min="6147" max="6147" width="6" style="57" customWidth="1"/>
    <col min="6148" max="6148" width="5.85546875" style="57" customWidth="1"/>
    <col min="6149" max="6167" width="5.28515625" style="57" customWidth="1"/>
    <col min="6168" max="6400" width="5.42578125" style="57"/>
    <col min="6401" max="6401" width="4.140625" style="57" customWidth="1"/>
    <col min="6402" max="6402" width="30.7109375" style="57" customWidth="1"/>
    <col min="6403" max="6403" width="6" style="57" customWidth="1"/>
    <col min="6404" max="6404" width="5.85546875" style="57" customWidth="1"/>
    <col min="6405" max="6423" width="5.28515625" style="57" customWidth="1"/>
    <col min="6424" max="6656" width="5.42578125" style="57"/>
    <col min="6657" max="6657" width="4.140625" style="57" customWidth="1"/>
    <col min="6658" max="6658" width="30.7109375" style="57" customWidth="1"/>
    <col min="6659" max="6659" width="6" style="57" customWidth="1"/>
    <col min="6660" max="6660" width="5.85546875" style="57" customWidth="1"/>
    <col min="6661" max="6679" width="5.28515625" style="57" customWidth="1"/>
    <col min="6680" max="6912" width="5.42578125" style="57"/>
    <col min="6913" max="6913" width="4.140625" style="57" customWidth="1"/>
    <col min="6914" max="6914" width="30.7109375" style="57" customWidth="1"/>
    <col min="6915" max="6915" width="6" style="57" customWidth="1"/>
    <col min="6916" max="6916" width="5.85546875" style="57" customWidth="1"/>
    <col min="6917" max="6935" width="5.28515625" style="57" customWidth="1"/>
    <col min="6936" max="7168" width="5.42578125" style="57"/>
    <col min="7169" max="7169" width="4.140625" style="57" customWidth="1"/>
    <col min="7170" max="7170" width="30.7109375" style="57" customWidth="1"/>
    <col min="7171" max="7171" width="6" style="57" customWidth="1"/>
    <col min="7172" max="7172" width="5.85546875" style="57" customWidth="1"/>
    <col min="7173" max="7191" width="5.28515625" style="57" customWidth="1"/>
    <col min="7192" max="7424" width="5.42578125" style="57"/>
    <col min="7425" max="7425" width="4.140625" style="57" customWidth="1"/>
    <col min="7426" max="7426" width="30.7109375" style="57" customWidth="1"/>
    <col min="7427" max="7427" width="6" style="57" customWidth="1"/>
    <col min="7428" max="7428" width="5.85546875" style="57" customWidth="1"/>
    <col min="7429" max="7447" width="5.28515625" style="57" customWidth="1"/>
    <col min="7448" max="7680" width="5.42578125" style="57"/>
    <col min="7681" max="7681" width="4.140625" style="57" customWidth="1"/>
    <col min="7682" max="7682" width="30.7109375" style="57" customWidth="1"/>
    <col min="7683" max="7683" width="6" style="57" customWidth="1"/>
    <col min="7684" max="7684" width="5.85546875" style="57" customWidth="1"/>
    <col min="7685" max="7703" width="5.28515625" style="57" customWidth="1"/>
    <col min="7704" max="7936" width="5.42578125" style="57"/>
    <col min="7937" max="7937" width="4.140625" style="57" customWidth="1"/>
    <col min="7938" max="7938" width="30.7109375" style="57" customWidth="1"/>
    <col min="7939" max="7939" width="6" style="57" customWidth="1"/>
    <col min="7940" max="7940" width="5.85546875" style="57" customWidth="1"/>
    <col min="7941" max="7959" width="5.28515625" style="57" customWidth="1"/>
    <col min="7960" max="8192" width="5.42578125" style="57"/>
    <col min="8193" max="8193" width="4.140625" style="57" customWidth="1"/>
    <col min="8194" max="8194" width="30.7109375" style="57" customWidth="1"/>
    <col min="8195" max="8195" width="6" style="57" customWidth="1"/>
    <col min="8196" max="8196" width="5.85546875" style="57" customWidth="1"/>
    <col min="8197" max="8215" width="5.28515625" style="57" customWidth="1"/>
    <col min="8216" max="8448" width="5.42578125" style="57"/>
    <col min="8449" max="8449" width="4.140625" style="57" customWidth="1"/>
    <col min="8450" max="8450" width="30.7109375" style="57" customWidth="1"/>
    <col min="8451" max="8451" width="6" style="57" customWidth="1"/>
    <col min="8452" max="8452" width="5.85546875" style="57" customWidth="1"/>
    <col min="8453" max="8471" width="5.28515625" style="57" customWidth="1"/>
    <col min="8472" max="8704" width="5.42578125" style="57"/>
    <col min="8705" max="8705" width="4.140625" style="57" customWidth="1"/>
    <col min="8706" max="8706" width="30.7109375" style="57" customWidth="1"/>
    <col min="8707" max="8707" width="6" style="57" customWidth="1"/>
    <col min="8708" max="8708" width="5.85546875" style="57" customWidth="1"/>
    <col min="8709" max="8727" width="5.28515625" style="57" customWidth="1"/>
    <col min="8728" max="8960" width="5.42578125" style="57"/>
    <col min="8961" max="8961" width="4.140625" style="57" customWidth="1"/>
    <col min="8962" max="8962" width="30.7109375" style="57" customWidth="1"/>
    <col min="8963" max="8963" width="6" style="57" customWidth="1"/>
    <col min="8964" max="8964" width="5.85546875" style="57" customWidth="1"/>
    <col min="8965" max="8983" width="5.28515625" style="57" customWidth="1"/>
    <col min="8984" max="9216" width="5.42578125" style="57"/>
    <col min="9217" max="9217" width="4.140625" style="57" customWidth="1"/>
    <col min="9218" max="9218" width="30.7109375" style="57" customWidth="1"/>
    <col min="9219" max="9219" width="6" style="57" customWidth="1"/>
    <col min="9220" max="9220" width="5.85546875" style="57" customWidth="1"/>
    <col min="9221" max="9239" width="5.28515625" style="57" customWidth="1"/>
    <col min="9240" max="9472" width="5.42578125" style="57"/>
    <col min="9473" max="9473" width="4.140625" style="57" customWidth="1"/>
    <col min="9474" max="9474" width="30.7109375" style="57" customWidth="1"/>
    <col min="9475" max="9475" width="6" style="57" customWidth="1"/>
    <col min="9476" max="9476" width="5.85546875" style="57" customWidth="1"/>
    <col min="9477" max="9495" width="5.28515625" style="57" customWidth="1"/>
    <col min="9496" max="9728" width="5.42578125" style="57"/>
    <col min="9729" max="9729" width="4.140625" style="57" customWidth="1"/>
    <col min="9730" max="9730" width="30.7109375" style="57" customWidth="1"/>
    <col min="9731" max="9731" width="6" style="57" customWidth="1"/>
    <col min="9732" max="9732" width="5.85546875" style="57" customWidth="1"/>
    <col min="9733" max="9751" width="5.28515625" style="57" customWidth="1"/>
    <col min="9752" max="9984" width="5.42578125" style="57"/>
    <col min="9985" max="9985" width="4.140625" style="57" customWidth="1"/>
    <col min="9986" max="9986" width="30.7109375" style="57" customWidth="1"/>
    <col min="9987" max="9987" width="6" style="57" customWidth="1"/>
    <col min="9988" max="9988" width="5.85546875" style="57" customWidth="1"/>
    <col min="9989" max="10007" width="5.28515625" style="57" customWidth="1"/>
    <col min="10008" max="10240" width="5.42578125" style="57"/>
    <col min="10241" max="10241" width="4.140625" style="57" customWidth="1"/>
    <col min="10242" max="10242" width="30.7109375" style="57" customWidth="1"/>
    <col min="10243" max="10243" width="6" style="57" customWidth="1"/>
    <col min="10244" max="10244" width="5.85546875" style="57" customWidth="1"/>
    <col min="10245" max="10263" width="5.28515625" style="57" customWidth="1"/>
    <col min="10264" max="10496" width="5.42578125" style="57"/>
    <col min="10497" max="10497" width="4.140625" style="57" customWidth="1"/>
    <col min="10498" max="10498" width="30.7109375" style="57" customWidth="1"/>
    <col min="10499" max="10499" width="6" style="57" customWidth="1"/>
    <col min="10500" max="10500" width="5.85546875" style="57" customWidth="1"/>
    <col min="10501" max="10519" width="5.28515625" style="57" customWidth="1"/>
    <col min="10520" max="10752" width="5.42578125" style="57"/>
    <col min="10753" max="10753" width="4.140625" style="57" customWidth="1"/>
    <col min="10754" max="10754" width="30.7109375" style="57" customWidth="1"/>
    <col min="10755" max="10755" width="6" style="57" customWidth="1"/>
    <col min="10756" max="10756" width="5.85546875" style="57" customWidth="1"/>
    <col min="10757" max="10775" width="5.28515625" style="57" customWidth="1"/>
    <col min="10776" max="11008" width="5.42578125" style="57"/>
    <col min="11009" max="11009" width="4.140625" style="57" customWidth="1"/>
    <col min="11010" max="11010" width="30.7109375" style="57" customWidth="1"/>
    <col min="11011" max="11011" width="6" style="57" customWidth="1"/>
    <col min="11012" max="11012" width="5.85546875" style="57" customWidth="1"/>
    <col min="11013" max="11031" width="5.28515625" style="57" customWidth="1"/>
    <col min="11032" max="11264" width="5.42578125" style="57"/>
    <col min="11265" max="11265" width="4.140625" style="57" customWidth="1"/>
    <col min="11266" max="11266" width="30.7109375" style="57" customWidth="1"/>
    <col min="11267" max="11267" width="6" style="57" customWidth="1"/>
    <col min="11268" max="11268" width="5.85546875" style="57" customWidth="1"/>
    <col min="11269" max="11287" width="5.28515625" style="57" customWidth="1"/>
    <col min="11288" max="11520" width="5.42578125" style="57"/>
    <col min="11521" max="11521" width="4.140625" style="57" customWidth="1"/>
    <col min="11522" max="11522" width="30.7109375" style="57" customWidth="1"/>
    <col min="11523" max="11523" width="6" style="57" customWidth="1"/>
    <col min="11524" max="11524" width="5.85546875" style="57" customWidth="1"/>
    <col min="11525" max="11543" width="5.28515625" style="57" customWidth="1"/>
    <col min="11544" max="11776" width="5.42578125" style="57"/>
    <col min="11777" max="11777" width="4.140625" style="57" customWidth="1"/>
    <col min="11778" max="11778" width="30.7109375" style="57" customWidth="1"/>
    <col min="11779" max="11779" width="6" style="57" customWidth="1"/>
    <col min="11780" max="11780" width="5.85546875" style="57" customWidth="1"/>
    <col min="11781" max="11799" width="5.28515625" style="57" customWidth="1"/>
    <col min="11800" max="12032" width="5.42578125" style="57"/>
    <col min="12033" max="12033" width="4.140625" style="57" customWidth="1"/>
    <col min="12034" max="12034" width="30.7109375" style="57" customWidth="1"/>
    <col min="12035" max="12035" width="6" style="57" customWidth="1"/>
    <col min="12036" max="12036" width="5.85546875" style="57" customWidth="1"/>
    <col min="12037" max="12055" width="5.28515625" style="57" customWidth="1"/>
    <col min="12056" max="12288" width="5.42578125" style="57"/>
    <col min="12289" max="12289" width="4.140625" style="57" customWidth="1"/>
    <col min="12290" max="12290" width="30.7109375" style="57" customWidth="1"/>
    <col min="12291" max="12291" width="6" style="57" customWidth="1"/>
    <col min="12292" max="12292" width="5.85546875" style="57" customWidth="1"/>
    <col min="12293" max="12311" width="5.28515625" style="57" customWidth="1"/>
    <col min="12312" max="12544" width="5.42578125" style="57"/>
    <col min="12545" max="12545" width="4.140625" style="57" customWidth="1"/>
    <col min="12546" max="12546" width="30.7109375" style="57" customWidth="1"/>
    <col min="12547" max="12547" width="6" style="57" customWidth="1"/>
    <col min="12548" max="12548" width="5.85546875" style="57" customWidth="1"/>
    <col min="12549" max="12567" width="5.28515625" style="57" customWidth="1"/>
    <col min="12568" max="12800" width="5.42578125" style="57"/>
    <col min="12801" max="12801" width="4.140625" style="57" customWidth="1"/>
    <col min="12802" max="12802" width="30.7109375" style="57" customWidth="1"/>
    <col min="12803" max="12803" width="6" style="57" customWidth="1"/>
    <col min="12804" max="12804" width="5.85546875" style="57" customWidth="1"/>
    <col min="12805" max="12823" width="5.28515625" style="57" customWidth="1"/>
    <col min="12824" max="13056" width="5.42578125" style="57"/>
    <col min="13057" max="13057" width="4.140625" style="57" customWidth="1"/>
    <col min="13058" max="13058" width="30.7109375" style="57" customWidth="1"/>
    <col min="13059" max="13059" width="6" style="57" customWidth="1"/>
    <col min="13060" max="13060" width="5.85546875" style="57" customWidth="1"/>
    <col min="13061" max="13079" width="5.28515625" style="57" customWidth="1"/>
    <col min="13080" max="13312" width="5.42578125" style="57"/>
    <col min="13313" max="13313" width="4.140625" style="57" customWidth="1"/>
    <col min="13314" max="13314" width="30.7109375" style="57" customWidth="1"/>
    <col min="13315" max="13315" width="6" style="57" customWidth="1"/>
    <col min="13316" max="13316" width="5.85546875" style="57" customWidth="1"/>
    <col min="13317" max="13335" width="5.28515625" style="57" customWidth="1"/>
    <col min="13336" max="13568" width="5.42578125" style="57"/>
    <col min="13569" max="13569" width="4.140625" style="57" customWidth="1"/>
    <col min="13570" max="13570" width="30.7109375" style="57" customWidth="1"/>
    <col min="13571" max="13571" width="6" style="57" customWidth="1"/>
    <col min="13572" max="13572" width="5.85546875" style="57" customWidth="1"/>
    <col min="13573" max="13591" width="5.28515625" style="57" customWidth="1"/>
    <col min="13592" max="13824" width="5.42578125" style="57"/>
    <col min="13825" max="13825" width="4.140625" style="57" customWidth="1"/>
    <col min="13826" max="13826" width="30.7109375" style="57" customWidth="1"/>
    <col min="13827" max="13827" width="6" style="57" customWidth="1"/>
    <col min="13828" max="13828" width="5.85546875" style="57" customWidth="1"/>
    <col min="13829" max="13847" width="5.28515625" style="57" customWidth="1"/>
    <col min="13848" max="14080" width="5.42578125" style="57"/>
    <col min="14081" max="14081" width="4.140625" style="57" customWidth="1"/>
    <col min="14082" max="14082" width="30.7109375" style="57" customWidth="1"/>
    <col min="14083" max="14083" width="6" style="57" customWidth="1"/>
    <col min="14084" max="14084" width="5.85546875" style="57" customWidth="1"/>
    <col min="14085" max="14103" width="5.28515625" style="57" customWidth="1"/>
    <col min="14104" max="14336" width="5.42578125" style="57"/>
    <col min="14337" max="14337" width="4.140625" style="57" customWidth="1"/>
    <col min="14338" max="14338" width="30.7109375" style="57" customWidth="1"/>
    <col min="14339" max="14339" width="6" style="57" customWidth="1"/>
    <col min="14340" max="14340" width="5.85546875" style="57" customWidth="1"/>
    <col min="14341" max="14359" width="5.28515625" style="57" customWidth="1"/>
    <col min="14360" max="14592" width="5.42578125" style="57"/>
    <col min="14593" max="14593" width="4.140625" style="57" customWidth="1"/>
    <col min="14594" max="14594" width="30.7109375" style="57" customWidth="1"/>
    <col min="14595" max="14595" width="6" style="57" customWidth="1"/>
    <col min="14596" max="14596" width="5.85546875" style="57" customWidth="1"/>
    <col min="14597" max="14615" width="5.28515625" style="57" customWidth="1"/>
    <col min="14616" max="14848" width="5.42578125" style="57"/>
    <col min="14849" max="14849" width="4.140625" style="57" customWidth="1"/>
    <col min="14850" max="14850" width="30.7109375" style="57" customWidth="1"/>
    <col min="14851" max="14851" width="6" style="57" customWidth="1"/>
    <col min="14852" max="14852" width="5.85546875" style="57" customWidth="1"/>
    <col min="14853" max="14871" width="5.28515625" style="57" customWidth="1"/>
    <col min="14872" max="15104" width="5.42578125" style="57"/>
    <col min="15105" max="15105" width="4.140625" style="57" customWidth="1"/>
    <col min="15106" max="15106" width="30.7109375" style="57" customWidth="1"/>
    <col min="15107" max="15107" width="6" style="57" customWidth="1"/>
    <col min="15108" max="15108" width="5.85546875" style="57" customWidth="1"/>
    <col min="15109" max="15127" width="5.28515625" style="57" customWidth="1"/>
    <col min="15128" max="15360" width="5.42578125" style="57"/>
    <col min="15361" max="15361" width="4.140625" style="57" customWidth="1"/>
    <col min="15362" max="15362" width="30.7109375" style="57" customWidth="1"/>
    <col min="15363" max="15363" width="6" style="57" customWidth="1"/>
    <col min="15364" max="15364" width="5.85546875" style="57" customWidth="1"/>
    <col min="15365" max="15383" width="5.28515625" style="57" customWidth="1"/>
    <col min="15384" max="15616" width="5.42578125" style="57"/>
    <col min="15617" max="15617" width="4.140625" style="57" customWidth="1"/>
    <col min="15618" max="15618" width="30.7109375" style="57" customWidth="1"/>
    <col min="15619" max="15619" width="6" style="57" customWidth="1"/>
    <col min="15620" max="15620" width="5.85546875" style="57" customWidth="1"/>
    <col min="15621" max="15639" width="5.28515625" style="57" customWidth="1"/>
    <col min="15640" max="15872" width="5.42578125" style="57"/>
    <col min="15873" max="15873" width="4.140625" style="57" customWidth="1"/>
    <col min="15874" max="15874" width="30.7109375" style="57" customWidth="1"/>
    <col min="15875" max="15875" width="6" style="57" customWidth="1"/>
    <col min="15876" max="15876" width="5.85546875" style="57" customWidth="1"/>
    <col min="15877" max="15895" width="5.28515625" style="57" customWidth="1"/>
    <col min="15896" max="16128" width="5.42578125" style="57"/>
    <col min="16129" max="16129" width="4.140625" style="57" customWidth="1"/>
    <col min="16130" max="16130" width="30.7109375" style="57" customWidth="1"/>
    <col min="16131" max="16131" width="6" style="57" customWidth="1"/>
    <col min="16132" max="16132" width="5.85546875" style="57" customWidth="1"/>
    <col min="16133" max="16151" width="5.28515625" style="57" customWidth="1"/>
    <col min="16152" max="16384" width="5.42578125" style="57"/>
  </cols>
  <sheetData>
    <row r="1" spans="1:28" s="43" customFormat="1" ht="31.5" customHeight="1" x14ac:dyDescent="0.2">
      <c r="A1" s="1132" t="s">
        <v>129</v>
      </c>
      <c r="B1" s="1132"/>
      <c r="C1" s="1132"/>
      <c r="D1" s="1132"/>
      <c r="E1" s="1132"/>
      <c r="F1" s="1132"/>
      <c r="G1" s="1132"/>
      <c r="H1" s="1132"/>
      <c r="I1" s="1132"/>
      <c r="J1" s="1132"/>
      <c r="K1" s="1132"/>
      <c r="L1" s="1132"/>
      <c r="M1" s="1132"/>
      <c r="N1" s="1132"/>
      <c r="O1" s="1132"/>
      <c r="P1" s="1132"/>
      <c r="Q1" s="1132"/>
      <c r="R1" s="1132"/>
      <c r="S1" s="1132"/>
      <c r="T1" s="1132"/>
      <c r="U1" s="1133"/>
      <c r="V1" s="1134" t="s">
        <v>147</v>
      </c>
      <c r="W1" s="1134"/>
      <c r="X1" s="1134"/>
    </row>
    <row r="2" spans="1:28" s="45" customFormat="1" ht="21.75" customHeight="1" x14ac:dyDescent="0.25">
      <c r="A2" s="1135"/>
      <c r="B2" s="1135"/>
      <c r="C2" s="1135"/>
      <c r="D2" s="1135"/>
      <c r="E2" s="1135"/>
      <c r="F2" s="1135"/>
      <c r="G2" s="1135"/>
      <c r="H2" s="1135"/>
      <c r="I2" s="1135"/>
      <c r="J2" s="1135"/>
      <c r="K2" s="1135"/>
      <c r="L2" s="1135"/>
      <c r="M2" s="156"/>
      <c r="N2" s="156"/>
      <c r="O2" s="156"/>
      <c r="P2" s="156"/>
      <c r="Q2" s="156"/>
      <c r="R2" s="156"/>
      <c r="S2" s="156"/>
      <c r="T2" s="156"/>
      <c r="U2" s="221"/>
      <c r="V2" s="1131" t="s">
        <v>45</v>
      </c>
      <c r="W2" s="1131"/>
      <c r="X2" s="1131"/>
    </row>
    <row r="3" spans="1:28" s="46" customFormat="1" ht="17.25" customHeight="1" x14ac:dyDescent="0.2">
      <c r="A3" s="1136" t="s">
        <v>235</v>
      </c>
      <c r="B3" s="1136" t="s">
        <v>130</v>
      </c>
      <c r="C3" s="1139" t="s">
        <v>107</v>
      </c>
      <c r="D3" s="1142" t="s">
        <v>108</v>
      </c>
      <c r="E3" s="1143"/>
      <c r="F3" s="1143"/>
      <c r="G3" s="1144"/>
      <c r="H3" s="1144"/>
      <c r="I3" s="1144"/>
      <c r="J3" s="1144"/>
      <c r="K3" s="1144"/>
      <c r="L3" s="1144"/>
      <c r="M3" s="1142" t="s">
        <v>109</v>
      </c>
      <c r="N3" s="1143"/>
      <c r="O3" s="1143"/>
      <c r="P3" s="1146" t="s">
        <v>5</v>
      </c>
      <c r="Q3" s="1146"/>
      <c r="R3" s="1146"/>
      <c r="S3" s="1146"/>
      <c r="T3" s="1146"/>
      <c r="U3" s="1146"/>
      <c r="V3" s="1146"/>
      <c r="W3" s="1146"/>
      <c r="X3" s="1146"/>
    </row>
    <row r="4" spans="1:28" s="46" customFormat="1" ht="32.25" customHeight="1" x14ac:dyDescent="0.2">
      <c r="A4" s="1137"/>
      <c r="B4" s="1137"/>
      <c r="C4" s="1140"/>
      <c r="D4" s="1130" t="s">
        <v>131</v>
      </c>
      <c r="E4" s="1130" t="s">
        <v>132</v>
      </c>
      <c r="F4" s="1130" t="s">
        <v>133</v>
      </c>
      <c r="G4" s="1130" t="s">
        <v>110</v>
      </c>
      <c r="H4" s="1130" t="s">
        <v>111</v>
      </c>
      <c r="I4" s="1130" t="s">
        <v>565</v>
      </c>
      <c r="J4" s="1130" t="s">
        <v>566</v>
      </c>
      <c r="K4" s="1130" t="s">
        <v>134</v>
      </c>
      <c r="L4" s="1130" t="s">
        <v>404</v>
      </c>
      <c r="M4" s="1130" t="s">
        <v>64</v>
      </c>
      <c r="N4" s="1130" t="s">
        <v>112</v>
      </c>
      <c r="O4" s="1130" t="s">
        <v>250</v>
      </c>
      <c r="P4" s="1130" t="s">
        <v>464</v>
      </c>
      <c r="Q4" s="1130" t="s">
        <v>113</v>
      </c>
      <c r="R4" s="1130" t="s">
        <v>114</v>
      </c>
      <c r="S4" s="1145" t="s">
        <v>15</v>
      </c>
      <c r="T4" s="1145"/>
      <c r="U4" s="1145"/>
      <c r="V4" s="1145" t="s">
        <v>115</v>
      </c>
      <c r="W4" s="1145"/>
      <c r="X4" s="1145"/>
      <c r="AA4" s="47"/>
      <c r="AB4" s="48"/>
    </row>
    <row r="5" spans="1:28" s="49" customFormat="1" ht="101.25" customHeight="1" x14ac:dyDescent="0.2">
      <c r="A5" s="1138"/>
      <c r="B5" s="1138"/>
      <c r="C5" s="1141"/>
      <c r="D5" s="1130"/>
      <c r="E5" s="1130"/>
      <c r="F5" s="1130"/>
      <c r="G5" s="1130"/>
      <c r="H5" s="1130"/>
      <c r="I5" s="1130"/>
      <c r="J5" s="1130"/>
      <c r="K5" s="1130"/>
      <c r="L5" s="1130"/>
      <c r="M5" s="1130"/>
      <c r="N5" s="1130"/>
      <c r="O5" s="1130"/>
      <c r="P5" s="1130"/>
      <c r="Q5" s="1130"/>
      <c r="R5" s="1130"/>
      <c r="S5" s="160" t="s">
        <v>116</v>
      </c>
      <c r="T5" s="160" t="s">
        <v>117</v>
      </c>
      <c r="U5" s="160" t="s">
        <v>118</v>
      </c>
      <c r="V5" s="160" t="s">
        <v>443</v>
      </c>
      <c r="W5" s="160" t="s">
        <v>119</v>
      </c>
      <c r="X5" s="160" t="s">
        <v>12</v>
      </c>
      <c r="AA5" s="44"/>
    </row>
    <row r="6" spans="1:28" s="50" customFormat="1" ht="15" customHeight="1" x14ac:dyDescent="0.2">
      <c r="A6" s="547">
        <v>1</v>
      </c>
      <c r="B6" s="547">
        <v>2</v>
      </c>
      <c r="C6" s="547">
        <v>3</v>
      </c>
      <c r="D6" s="547">
        <v>4</v>
      </c>
      <c r="E6" s="547">
        <v>5</v>
      </c>
      <c r="F6" s="547">
        <v>6</v>
      </c>
      <c r="G6" s="547">
        <v>7</v>
      </c>
      <c r="H6" s="547">
        <v>8</v>
      </c>
      <c r="I6" s="547">
        <v>9</v>
      </c>
      <c r="J6" s="547">
        <v>10</v>
      </c>
      <c r="K6" s="547">
        <v>11</v>
      </c>
      <c r="L6" s="547">
        <v>12</v>
      </c>
      <c r="M6" s="547">
        <v>13</v>
      </c>
      <c r="N6" s="547">
        <v>14</v>
      </c>
      <c r="O6" s="547">
        <v>15</v>
      </c>
      <c r="P6" s="547">
        <v>16</v>
      </c>
      <c r="Q6" s="547">
        <v>17</v>
      </c>
      <c r="R6" s="547">
        <v>18</v>
      </c>
      <c r="S6" s="547">
        <v>19</v>
      </c>
      <c r="T6" s="547">
        <v>20</v>
      </c>
      <c r="U6" s="547">
        <v>21</v>
      </c>
      <c r="V6" s="547">
        <v>22</v>
      </c>
      <c r="W6" s="547">
        <v>23</v>
      </c>
      <c r="X6" s="547">
        <v>24</v>
      </c>
    </row>
    <row r="7" spans="1:28" s="51" customFormat="1" ht="18.95" customHeight="1" x14ac:dyDescent="0.2">
      <c r="A7" s="563" t="s">
        <v>19</v>
      </c>
      <c r="B7" s="572" t="s">
        <v>135</v>
      </c>
      <c r="C7" s="335">
        <f t="shared" ref="C7:X7" si="0">SUM(C8:C18)</f>
        <v>0</v>
      </c>
      <c r="D7" s="335">
        <f t="shared" si="0"/>
        <v>0</v>
      </c>
      <c r="E7" s="335">
        <f t="shared" si="0"/>
        <v>0</v>
      </c>
      <c r="F7" s="335">
        <f t="shared" si="0"/>
        <v>0</v>
      </c>
      <c r="G7" s="335">
        <f t="shared" si="0"/>
        <v>0</v>
      </c>
      <c r="H7" s="335">
        <f t="shared" si="0"/>
        <v>0</v>
      </c>
      <c r="I7" s="335">
        <f t="shared" si="0"/>
        <v>0</v>
      </c>
      <c r="J7" s="335">
        <f t="shared" si="0"/>
        <v>0</v>
      </c>
      <c r="K7" s="335">
        <f t="shared" si="0"/>
        <v>0</v>
      </c>
      <c r="L7" s="335">
        <f t="shared" si="0"/>
        <v>0</v>
      </c>
      <c r="M7" s="335">
        <f t="shared" si="0"/>
        <v>0</v>
      </c>
      <c r="N7" s="335">
        <f t="shared" si="0"/>
        <v>0</v>
      </c>
      <c r="O7" s="335">
        <f t="shared" si="0"/>
        <v>0</v>
      </c>
      <c r="P7" s="335">
        <f t="shared" si="0"/>
        <v>0</v>
      </c>
      <c r="Q7" s="335">
        <f t="shared" si="0"/>
        <v>0</v>
      </c>
      <c r="R7" s="335">
        <f t="shared" si="0"/>
        <v>0</v>
      </c>
      <c r="S7" s="335">
        <f t="shared" si="0"/>
        <v>0</v>
      </c>
      <c r="T7" s="335">
        <f t="shared" si="0"/>
        <v>0</v>
      </c>
      <c r="U7" s="335">
        <f t="shared" si="0"/>
        <v>0</v>
      </c>
      <c r="V7" s="335">
        <f t="shared" si="0"/>
        <v>0</v>
      </c>
      <c r="W7" s="335">
        <f t="shared" si="0"/>
        <v>0</v>
      </c>
      <c r="X7" s="335">
        <f t="shared" si="0"/>
        <v>0</v>
      </c>
      <c r="Y7" s="113" t="str">
        <f>IF(AND(M7&lt;=C7,N7&lt;=C7,O7&lt;=C7),"Đúng","Sai")</f>
        <v>Đúng</v>
      </c>
      <c r="Z7" s="113" t="str">
        <f>IF(C7=P7+Q7+R7,"Đúng","Sai")</f>
        <v>Đúng</v>
      </c>
      <c r="AA7" s="113" t="str">
        <f>IF(R7=S7+T7+U7,"Đúng","Sai")</f>
        <v>Đúng</v>
      </c>
    </row>
    <row r="8" spans="1:28" s="51" customFormat="1" ht="18.95" customHeight="1" x14ac:dyDescent="0.2">
      <c r="A8" s="577"/>
      <c r="B8" s="533" t="s">
        <v>38</v>
      </c>
      <c r="C8" s="340">
        <f t="shared" ref="C8:C18" si="1">SUM(D8:L8)</f>
        <v>0</v>
      </c>
      <c r="D8" s="578"/>
      <c r="E8" s="578"/>
      <c r="F8" s="578"/>
      <c r="G8" s="327"/>
      <c r="H8" s="327"/>
      <c r="I8" s="327"/>
      <c r="J8" s="327"/>
      <c r="K8" s="327"/>
      <c r="L8" s="327"/>
      <c r="M8" s="567"/>
      <c r="N8" s="567"/>
      <c r="O8" s="567"/>
      <c r="P8" s="567"/>
      <c r="Q8" s="567"/>
      <c r="R8" s="567"/>
      <c r="S8" s="567"/>
      <c r="T8" s="567"/>
      <c r="U8" s="567"/>
      <c r="V8" s="567"/>
      <c r="W8" s="567"/>
      <c r="X8" s="567"/>
      <c r="Y8" s="113" t="str">
        <f t="shared" ref="Y8:Y18" si="2">IF(AND(M8&lt;=C8,N8&lt;=C8,O8&lt;=C8),"Đúng","Sai")</f>
        <v>Đúng</v>
      </c>
      <c r="Z8" s="113" t="str">
        <f t="shared" ref="Z8:Z18" si="3">IF(C8=P8+Q8+R8,"Đúng","Sai")</f>
        <v>Đúng</v>
      </c>
      <c r="AA8" s="113" t="str">
        <f t="shared" ref="AA8:AA18" si="4">IF(R8=S8+T8+U8,"Đúng","Sai")</f>
        <v>Đúng</v>
      </c>
    </row>
    <row r="9" spans="1:28" s="51" customFormat="1" ht="18.95" customHeight="1" x14ac:dyDescent="0.2">
      <c r="A9" s="579"/>
      <c r="B9" s="431" t="s">
        <v>136</v>
      </c>
      <c r="C9" s="350">
        <f t="shared" si="1"/>
        <v>0</v>
      </c>
      <c r="D9" s="349"/>
      <c r="E9" s="349"/>
      <c r="F9" s="349"/>
      <c r="G9" s="327"/>
      <c r="H9" s="327"/>
      <c r="I9" s="327"/>
      <c r="J9" s="327"/>
      <c r="K9" s="327"/>
      <c r="L9" s="327"/>
      <c r="M9" s="538"/>
      <c r="N9" s="538"/>
      <c r="O9" s="538"/>
      <c r="P9" s="538"/>
      <c r="Q9" s="538"/>
      <c r="R9" s="538"/>
      <c r="S9" s="538"/>
      <c r="T9" s="538"/>
      <c r="U9" s="538"/>
      <c r="V9" s="538"/>
      <c r="W9" s="538"/>
      <c r="X9" s="538"/>
      <c r="Y9" s="113" t="str">
        <f t="shared" si="2"/>
        <v>Đúng</v>
      </c>
      <c r="Z9" s="113" t="str">
        <f t="shared" si="3"/>
        <v>Đúng</v>
      </c>
      <c r="AA9" s="113" t="str">
        <f t="shared" si="4"/>
        <v>Đúng</v>
      </c>
    </row>
    <row r="10" spans="1:28" s="51" customFormat="1" ht="24" customHeight="1" x14ac:dyDescent="0.2">
      <c r="A10" s="579"/>
      <c r="B10" s="431" t="s">
        <v>841</v>
      </c>
      <c r="C10" s="350">
        <f t="shared" si="1"/>
        <v>0</v>
      </c>
      <c r="D10" s="349"/>
      <c r="E10" s="349"/>
      <c r="F10" s="349"/>
      <c r="G10" s="538"/>
      <c r="H10" s="327"/>
      <c r="I10" s="327"/>
      <c r="J10" s="327"/>
      <c r="K10" s="327"/>
      <c r="L10" s="327"/>
      <c r="M10" s="538"/>
      <c r="N10" s="538"/>
      <c r="O10" s="538"/>
      <c r="P10" s="538"/>
      <c r="Q10" s="538"/>
      <c r="R10" s="538"/>
      <c r="S10" s="538"/>
      <c r="T10" s="538"/>
      <c r="U10" s="538"/>
      <c r="V10" s="538"/>
      <c r="W10" s="538"/>
      <c r="X10" s="538"/>
      <c r="Y10" s="113" t="str">
        <f t="shared" si="2"/>
        <v>Đúng</v>
      </c>
      <c r="Z10" s="113" t="str">
        <f t="shared" si="3"/>
        <v>Đúng</v>
      </c>
      <c r="AA10" s="113" t="str">
        <f t="shared" si="4"/>
        <v>Đúng</v>
      </c>
    </row>
    <row r="11" spans="1:28" s="51" customFormat="1" ht="18.95" customHeight="1" x14ac:dyDescent="0.2">
      <c r="A11" s="579"/>
      <c r="B11" s="431" t="s">
        <v>8</v>
      </c>
      <c r="C11" s="350">
        <f t="shared" si="1"/>
        <v>0</v>
      </c>
      <c r="D11" s="538"/>
      <c r="E11" s="538"/>
      <c r="F11" s="538"/>
      <c r="G11" s="538"/>
      <c r="H11" s="538"/>
      <c r="I11" s="327"/>
      <c r="J11" s="327"/>
      <c r="K11" s="327"/>
      <c r="L11" s="327"/>
      <c r="M11" s="538"/>
      <c r="N11" s="538"/>
      <c r="O11" s="538"/>
      <c r="P11" s="538"/>
      <c r="Q11" s="538"/>
      <c r="R11" s="538"/>
      <c r="S11" s="538"/>
      <c r="T11" s="538"/>
      <c r="U11" s="538"/>
      <c r="V11" s="538"/>
      <c r="W11" s="538"/>
      <c r="X11" s="538"/>
      <c r="Y11" s="113" t="str">
        <f t="shared" si="2"/>
        <v>Đúng</v>
      </c>
      <c r="Z11" s="113" t="str">
        <f t="shared" si="3"/>
        <v>Đúng</v>
      </c>
      <c r="AA11" s="113" t="str">
        <f t="shared" si="4"/>
        <v>Đúng</v>
      </c>
    </row>
    <row r="12" spans="1:28" s="51" customFormat="1" ht="18" customHeight="1" x14ac:dyDescent="0.2">
      <c r="A12" s="579"/>
      <c r="B12" s="431" t="s">
        <v>565</v>
      </c>
      <c r="C12" s="350">
        <f t="shared" si="1"/>
        <v>0</v>
      </c>
      <c r="D12" s="538"/>
      <c r="E12" s="538"/>
      <c r="F12" s="538"/>
      <c r="G12" s="538"/>
      <c r="H12" s="538"/>
      <c r="I12" s="327"/>
      <c r="J12" s="327"/>
      <c r="K12" s="327"/>
      <c r="L12" s="327"/>
      <c r="M12" s="538"/>
      <c r="N12" s="538"/>
      <c r="O12" s="538"/>
      <c r="P12" s="538"/>
      <c r="Q12" s="538"/>
      <c r="R12" s="538"/>
      <c r="S12" s="538"/>
      <c r="T12" s="538"/>
      <c r="U12" s="538"/>
      <c r="V12" s="538"/>
      <c r="W12" s="538"/>
      <c r="X12" s="538"/>
      <c r="Y12" s="113" t="str">
        <f t="shared" si="2"/>
        <v>Đúng</v>
      </c>
      <c r="Z12" s="113" t="str">
        <f t="shared" si="3"/>
        <v>Đúng</v>
      </c>
      <c r="AA12" s="113" t="str">
        <f t="shared" si="4"/>
        <v>Đúng</v>
      </c>
    </row>
    <row r="13" spans="1:28" s="51" customFormat="1" ht="24.75" customHeight="1" x14ac:dyDescent="0.2">
      <c r="A13" s="579"/>
      <c r="B13" s="431" t="s">
        <v>566</v>
      </c>
      <c r="C13" s="350">
        <f t="shared" si="1"/>
        <v>0</v>
      </c>
      <c r="D13" s="538"/>
      <c r="E13" s="538"/>
      <c r="F13" s="538"/>
      <c r="G13" s="538"/>
      <c r="H13" s="538"/>
      <c r="I13" s="538"/>
      <c r="J13" s="327"/>
      <c r="K13" s="327"/>
      <c r="L13" s="327"/>
      <c r="M13" s="538"/>
      <c r="N13" s="538"/>
      <c r="O13" s="538"/>
      <c r="P13" s="538"/>
      <c r="Q13" s="538"/>
      <c r="R13" s="538"/>
      <c r="S13" s="538"/>
      <c r="T13" s="538"/>
      <c r="U13" s="538"/>
      <c r="V13" s="538"/>
      <c r="W13" s="538"/>
      <c r="X13" s="538"/>
      <c r="Y13" s="113" t="str">
        <f t="shared" si="2"/>
        <v>Đúng</v>
      </c>
      <c r="Z13" s="113" t="str">
        <f t="shared" si="3"/>
        <v>Đúng</v>
      </c>
      <c r="AA13" s="113" t="str">
        <f t="shared" si="4"/>
        <v>Đúng</v>
      </c>
    </row>
    <row r="14" spans="1:28" s="51" customFormat="1" ht="24.75" customHeight="1" x14ac:dyDescent="0.2">
      <c r="A14" s="579"/>
      <c r="B14" s="431" t="s">
        <v>560</v>
      </c>
      <c r="C14" s="350">
        <f t="shared" si="1"/>
        <v>0</v>
      </c>
      <c r="D14" s="538"/>
      <c r="E14" s="538"/>
      <c r="F14" s="538"/>
      <c r="G14" s="538"/>
      <c r="H14" s="538"/>
      <c r="I14" s="538"/>
      <c r="J14" s="538"/>
      <c r="K14" s="580"/>
      <c r="L14" s="327"/>
      <c r="M14" s="538"/>
      <c r="N14" s="538"/>
      <c r="O14" s="538"/>
      <c r="P14" s="538"/>
      <c r="Q14" s="538"/>
      <c r="R14" s="538"/>
      <c r="S14" s="538"/>
      <c r="T14" s="538"/>
      <c r="U14" s="538"/>
      <c r="V14" s="538"/>
      <c r="W14" s="538"/>
      <c r="X14" s="538"/>
      <c r="Y14" s="113" t="str">
        <f t="shared" si="2"/>
        <v>Đúng</v>
      </c>
      <c r="Z14" s="113" t="str">
        <f t="shared" si="3"/>
        <v>Đúng</v>
      </c>
      <c r="AA14" s="113" t="str">
        <f t="shared" si="4"/>
        <v>Đúng</v>
      </c>
    </row>
    <row r="15" spans="1:28" s="51" customFormat="1" ht="18.95" customHeight="1" x14ac:dyDescent="0.2">
      <c r="A15" s="579"/>
      <c r="B15" s="431" t="s">
        <v>90</v>
      </c>
      <c r="C15" s="350">
        <f t="shared" si="1"/>
        <v>0</v>
      </c>
      <c r="D15" s="538"/>
      <c r="E15" s="538"/>
      <c r="F15" s="538"/>
      <c r="G15" s="538"/>
      <c r="H15" s="538"/>
      <c r="I15" s="538"/>
      <c r="J15" s="538"/>
      <c r="K15" s="538"/>
      <c r="L15" s="330"/>
      <c r="M15" s="538"/>
      <c r="N15" s="538"/>
      <c r="O15" s="538"/>
      <c r="P15" s="538"/>
      <c r="Q15" s="538"/>
      <c r="R15" s="538"/>
      <c r="S15" s="538"/>
      <c r="T15" s="538"/>
      <c r="U15" s="538"/>
      <c r="V15" s="538"/>
      <c r="W15" s="538"/>
      <c r="X15" s="538"/>
      <c r="Y15" s="113" t="str">
        <f t="shared" si="2"/>
        <v>Đúng</v>
      </c>
      <c r="Z15" s="113" t="str">
        <f t="shared" si="3"/>
        <v>Đúng</v>
      </c>
      <c r="AA15" s="113" t="str">
        <f t="shared" si="4"/>
        <v>Đúng</v>
      </c>
    </row>
    <row r="16" spans="1:28" s="51" customFormat="1" ht="18.95" customHeight="1" x14ac:dyDescent="0.2">
      <c r="A16" s="579"/>
      <c r="B16" s="431" t="s">
        <v>91</v>
      </c>
      <c r="C16" s="350">
        <f t="shared" si="1"/>
        <v>0</v>
      </c>
      <c r="D16" s="538"/>
      <c r="E16" s="538"/>
      <c r="F16" s="538"/>
      <c r="G16" s="538"/>
      <c r="H16" s="538"/>
      <c r="I16" s="538"/>
      <c r="J16" s="538"/>
      <c r="K16" s="538"/>
      <c r="L16" s="538"/>
      <c r="M16" s="538"/>
      <c r="N16" s="538"/>
      <c r="O16" s="538"/>
      <c r="P16" s="538"/>
      <c r="Q16" s="538"/>
      <c r="R16" s="538"/>
      <c r="S16" s="538"/>
      <c r="T16" s="538"/>
      <c r="U16" s="538"/>
      <c r="V16" s="538"/>
      <c r="W16" s="538"/>
      <c r="X16" s="538"/>
      <c r="Y16" s="113" t="str">
        <f t="shared" si="2"/>
        <v>Đúng</v>
      </c>
      <c r="Z16" s="113" t="str">
        <f t="shared" si="3"/>
        <v>Đúng</v>
      </c>
      <c r="AA16" s="113" t="str">
        <f t="shared" si="4"/>
        <v>Đúng</v>
      </c>
    </row>
    <row r="17" spans="1:27" s="51" customFormat="1" ht="18.95" customHeight="1" x14ac:dyDescent="0.2">
      <c r="A17" s="579"/>
      <c r="B17" s="431" t="s">
        <v>248</v>
      </c>
      <c r="C17" s="350">
        <f t="shared" ref="C17" si="5">SUM(D17:L17)</f>
        <v>0</v>
      </c>
      <c r="D17" s="538"/>
      <c r="E17" s="538"/>
      <c r="F17" s="538"/>
      <c r="G17" s="538"/>
      <c r="H17" s="538"/>
      <c r="I17" s="538"/>
      <c r="J17" s="538"/>
      <c r="K17" s="538"/>
      <c r="L17" s="538"/>
      <c r="M17" s="538"/>
      <c r="N17" s="538"/>
      <c r="O17" s="538"/>
      <c r="P17" s="538"/>
      <c r="Q17" s="538"/>
      <c r="R17" s="538"/>
      <c r="S17" s="538"/>
      <c r="T17" s="538"/>
      <c r="U17" s="538"/>
      <c r="V17" s="538"/>
      <c r="W17" s="538"/>
      <c r="X17" s="538"/>
      <c r="Y17" s="113" t="str">
        <f t="shared" ref="Y17" si="6">IF(AND(M17&lt;=C17,N17&lt;=C17,O17&lt;=C17),"Đúng","Sai")</f>
        <v>Đúng</v>
      </c>
      <c r="Z17" s="113" t="str">
        <f t="shared" ref="Z17" si="7">IF(C17=P17+Q17+R17,"Đúng","Sai")</f>
        <v>Đúng</v>
      </c>
      <c r="AA17" s="113" t="str">
        <f t="shared" ref="AA17" si="8">IF(R17=S17+T17+U17,"Đúng","Sai")</f>
        <v>Đúng</v>
      </c>
    </row>
    <row r="18" spans="1:27" s="51" customFormat="1" ht="18.95" customHeight="1" x14ac:dyDescent="0.2">
      <c r="A18" s="581"/>
      <c r="B18" s="582" t="s">
        <v>294</v>
      </c>
      <c r="C18" s="560">
        <f t="shared" si="1"/>
        <v>0</v>
      </c>
      <c r="D18" s="571"/>
      <c r="E18" s="571"/>
      <c r="F18" s="571"/>
      <c r="G18" s="571"/>
      <c r="H18" s="571"/>
      <c r="I18" s="571"/>
      <c r="J18" s="571"/>
      <c r="K18" s="571"/>
      <c r="L18" s="571"/>
      <c r="M18" s="571"/>
      <c r="N18" s="571"/>
      <c r="O18" s="571"/>
      <c r="P18" s="571"/>
      <c r="Q18" s="571"/>
      <c r="R18" s="571"/>
      <c r="S18" s="571"/>
      <c r="T18" s="571"/>
      <c r="U18" s="571"/>
      <c r="V18" s="571"/>
      <c r="W18" s="571"/>
      <c r="X18" s="571"/>
      <c r="Y18" s="113" t="str">
        <f t="shared" si="2"/>
        <v>Đúng</v>
      </c>
      <c r="Z18" s="113" t="str">
        <f t="shared" si="3"/>
        <v>Đúng</v>
      </c>
      <c r="AA18" s="113" t="str">
        <f t="shared" si="4"/>
        <v>Đúng</v>
      </c>
    </row>
    <row r="19" spans="1:27" s="51" customFormat="1" ht="18.95" customHeight="1" x14ac:dyDescent="0.2">
      <c r="A19" s="583" t="s">
        <v>23</v>
      </c>
      <c r="B19" s="430" t="s">
        <v>5</v>
      </c>
      <c r="C19" s="335">
        <f>SUM(C20:C22)</f>
        <v>0</v>
      </c>
      <c r="D19" s="335">
        <f t="shared" ref="D19:L19" si="9">SUM(D20:D22)</f>
        <v>0</v>
      </c>
      <c r="E19" s="335">
        <f t="shared" si="9"/>
        <v>0</v>
      </c>
      <c r="F19" s="335">
        <f t="shared" si="9"/>
        <v>0</v>
      </c>
      <c r="G19" s="335">
        <f t="shared" si="9"/>
        <v>0</v>
      </c>
      <c r="H19" s="335">
        <f t="shared" si="9"/>
        <v>0</v>
      </c>
      <c r="I19" s="335">
        <f t="shared" si="9"/>
        <v>0</v>
      </c>
      <c r="J19" s="335">
        <f t="shared" si="9"/>
        <v>0</v>
      </c>
      <c r="K19" s="335">
        <f t="shared" si="9"/>
        <v>0</v>
      </c>
      <c r="L19" s="335">
        <f t="shared" si="9"/>
        <v>0</v>
      </c>
      <c r="M19" s="543"/>
      <c r="N19" s="543"/>
      <c r="O19" s="543"/>
      <c r="P19" s="543"/>
      <c r="Q19" s="543"/>
      <c r="R19" s="543"/>
      <c r="S19" s="543"/>
      <c r="T19" s="543"/>
      <c r="U19" s="543"/>
      <c r="V19" s="543"/>
      <c r="W19" s="543"/>
      <c r="X19" s="543"/>
      <c r="Y19" s="113"/>
      <c r="Z19" s="113"/>
      <c r="AA19" s="113"/>
    </row>
    <row r="20" spans="1:27" s="51" customFormat="1" ht="18.95" customHeight="1" x14ac:dyDescent="0.2">
      <c r="A20" s="577"/>
      <c r="B20" s="433" t="s">
        <v>378</v>
      </c>
      <c r="C20" s="340">
        <f>SUM(D20:L20)</f>
        <v>0</v>
      </c>
      <c r="D20" s="567"/>
      <c r="E20" s="567"/>
      <c r="F20" s="567"/>
      <c r="G20" s="567"/>
      <c r="H20" s="567"/>
      <c r="I20" s="567"/>
      <c r="J20" s="567"/>
      <c r="K20" s="567"/>
      <c r="L20" s="567"/>
      <c r="M20" s="584"/>
      <c r="N20" s="584"/>
      <c r="O20" s="584"/>
      <c r="P20" s="584"/>
      <c r="Q20" s="584"/>
      <c r="R20" s="584"/>
      <c r="S20" s="584"/>
      <c r="T20" s="584"/>
      <c r="U20" s="584"/>
      <c r="V20" s="584"/>
      <c r="W20" s="584"/>
      <c r="X20" s="584"/>
      <c r="Y20" s="113"/>
      <c r="Z20" s="113"/>
      <c r="AA20" s="113"/>
    </row>
    <row r="21" spans="1:27" s="51" customFormat="1" ht="18.95" customHeight="1" x14ac:dyDescent="0.2">
      <c r="A21" s="579"/>
      <c r="B21" s="431" t="s">
        <v>113</v>
      </c>
      <c r="C21" s="350">
        <f>SUM(D21:L21)</f>
        <v>0</v>
      </c>
      <c r="D21" s="538"/>
      <c r="E21" s="538"/>
      <c r="F21" s="538"/>
      <c r="G21" s="538"/>
      <c r="H21" s="538"/>
      <c r="I21" s="538"/>
      <c r="J21" s="538"/>
      <c r="K21" s="538"/>
      <c r="L21" s="538"/>
      <c r="M21" s="545"/>
      <c r="N21" s="545"/>
      <c r="O21" s="545"/>
      <c r="P21" s="545"/>
      <c r="Q21" s="545"/>
      <c r="R21" s="545"/>
      <c r="S21" s="545"/>
      <c r="T21" s="545"/>
      <c r="U21" s="545"/>
      <c r="V21" s="545"/>
      <c r="W21" s="545"/>
      <c r="X21" s="545"/>
      <c r="Y21" s="113"/>
      <c r="Z21" s="113"/>
      <c r="AA21" s="113"/>
    </row>
    <row r="22" spans="1:27" s="51" customFormat="1" ht="18.95" customHeight="1" x14ac:dyDescent="0.2">
      <c r="A22" s="579"/>
      <c r="B22" s="431" t="s">
        <v>114</v>
      </c>
      <c r="C22" s="350">
        <f t="shared" ref="C22:C25" si="10">SUM(D22:L22)</f>
        <v>0</v>
      </c>
      <c r="D22" s="538"/>
      <c r="E22" s="538"/>
      <c r="F22" s="538"/>
      <c r="G22" s="538"/>
      <c r="H22" s="538"/>
      <c r="I22" s="538"/>
      <c r="J22" s="538"/>
      <c r="K22" s="538"/>
      <c r="L22" s="538"/>
      <c r="M22" s="545"/>
      <c r="N22" s="545"/>
      <c r="O22" s="545"/>
      <c r="P22" s="545"/>
      <c r="Q22" s="545"/>
      <c r="R22" s="545"/>
      <c r="S22" s="545"/>
      <c r="T22" s="545"/>
      <c r="U22" s="545"/>
      <c r="V22" s="545"/>
      <c r="W22" s="545"/>
      <c r="X22" s="545"/>
      <c r="Y22" s="113"/>
      <c r="Z22" s="113"/>
      <c r="AA22" s="113"/>
    </row>
    <row r="23" spans="1:27" s="51" customFormat="1" ht="18.95" customHeight="1" x14ac:dyDescent="0.2">
      <c r="A23" s="579"/>
      <c r="B23" s="431" t="s">
        <v>116</v>
      </c>
      <c r="C23" s="350">
        <f t="shared" si="10"/>
        <v>0</v>
      </c>
      <c r="D23" s="538"/>
      <c r="E23" s="538"/>
      <c r="F23" s="538"/>
      <c r="G23" s="538"/>
      <c r="H23" s="538"/>
      <c r="I23" s="538"/>
      <c r="J23" s="538"/>
      <c r="K23" s="538"/>
      <c r="L23" s="538"/>
      <c r="M23" s="545"/>
      <c r="N23" s="545"/>
      <c r="O23" s="545"/>
      <c r="P23" s="545"/>
      <c r="Q23" s="545"/>
      <c r="R23" s="545"/>
      <c r="S23" s="545"/>
      <c r="T23" s="545"/>
      <c r="U23" s="545"/>
      <c r="V23" s="545"/>
      <c r="W23" s="545"/>
      <c r="X23" s="545"/>
      <c r="Y23" s="113"/>
      <c r="Z23" s="113"/>
      <c r="AA23" s="113"/>
    </row>
    <row r="24" spans="1:27" s="51" customFormat="1" ht="18.95" customHeight="1" x14ac:dyDescent="0.2">
      <c r="A24" s="579"/>
      <c r="B24" s="431" t="s">
        <v>117</v>
      </c>
      <c r="C24" s="350">
        <f t="shared" si="10"/>
        <v>0</v>
      </c>
      <c r="D24" s="538"/>
      <c r="E24" s="538"/>
      <c r="F24" s="538"/>
      <c r="G24" s="538"/>
      <c r="H24" s="538"/>
      <c r="I24" s="538"/>
      <c r="J24" s="538"/>
      <c r="K24" s="538"/>
      <c r="L24" s="538"/>
      <c r="M24" s="545"/>
      <c r="N24" s="545"/>
      <c r="O24" s="545"/>
      <c r="P24" s="545"/>
      <c r="Q24" s="545"/>
      <c r="R24" s="545"/>
      <c r="S24" s="545"/>
      <c r="T24" s="545"/>
      <c r="U24" s="545"/>
      <c r="V24" s="545"/>
      <c r="W24" s="545"/>
      <c r="X24" s="545"/>
      <c r="Y24" s="113"/>
      <c r="Z24" s="113"/>
      <c r="AA24" s="113"/>
    </row>
    <row r="25" spans="1:27" s="51" customFormat="1" ht="18.95" customHeight="1" x14ac:dyDescent="0.2">
      <c r="A25" s="579"/>
      <c r="B25" s="431" t="s">
        <v>118</v>
      </c>
      <c r="C25" s="350">
        <f t="shared" si="10"/>
        <v>0</v>
      </c>
      <c r="D25" s="538"/>
      <c r="E25" s="538"/>
      <c r="F25" s="538"/>
      <c r="G25" s="538"/>
      <c r="H25" s="538"/>
      <c r="I25" s="538"/>
      <c r="J25" s="538"/>
      <c r="K25" s="538"/>
      <c r="L25" s="538"/>
      <c r="M25" s="545"/>
      <c r="N25" s="545"/>
      <c r="O25" s="545"/>
      <c r="P25" s="545"/>
      <c r="Q25" s="545"/>
      <c r="R25" s="545"/>
      <c r="S25" s="545"/>
      <c r="T25" s="545"/>
      <c r="U25" s="545"/>
      <c r="V25" s="545"/>
      <c r="W25" s="545"/>
      <c r="X25" s="545"/>
      <c r="Y25" s="113"/>
      <c r="Z25" s="113"/>
      <c r="AA25" s="113"/>
    </row>
    <row r="26" spans="1:27" s="51" customFormat="1" ht="18.95" customHeight="1" x14ac:dyDescent="0.2">
      <c r="A26" s="563"/>
      <c r="B26" s="572" t="s">
        <v>128</v>
      </c>
      <c r="C26" s="573">
        <f>SUM(D26:L26)</f>
        <v>0</v>
      </c>
      <c r="D26" s="574"/>
      <c r="E26" s="574"/>
      <c r="F26" s="574"/>
      <c r="G26" s="574"/>
      <c r="H26" s="574"/>
      <c r="I26" s="574"/>
      <c r="J26" s="574"/>
      <c r="K26" s="574"/>
      <c r="L26" s="574"/>
      <c r="M26" s="576"/>
      <c r="N26" s="576"/>
      <c r="O26" s="576"/>
      <c r="P26" s="576"/>
      <c r="Q26" s="576"/>
      <c r="R26" s="576"/>
      <c r="S26" s="576"/>
      <c r="T26" s="576"/>
      <c r="U26" s="576"/>
      <c r="V26" s="576"/>
      <c r="W26" s="576"/>
      <c r="X26" s="576"/>
    </row>
    <row r="27" spans="1:27" s="53" customFormat="1" ht="29.25" customHeight="1" x14ac:dyDescent="0.2">
      <c r="A27" s="59"/>
      <c r="C27" s="113" t="str">
        <f t="shared" ref="C27:L27" si="11">IF(C26&lt;=C7,"Đúng","Sai")</f>
        <v>Đúng</v>
      </c>
      <c r="D27" s="113" t="str">
        <f t="shared" si="11"/>
        <v>Đúng</v>
      </c>
      <c r="E27" s="113" t="str">
        <f t="shared" si="11"/>
        <v>Đúng</v>
      </c>
      <c r="F27" s="113" t="str">
        <f t="shared" si="11"/>
        <v>Đúng</v>
      </c>
      <c r="G27" s="113" t="str">
        <f t="shared" si="11"/>
        <v>Đúng</v>
      </c>
      <c r="H27" s="113" t="str">
        <f t="shared" si="11"/>
        <v>Đúng</v>
      </c>
      <c r="I27" s="113" t="str">
        <f t="shared" si="11"/>
        <v>Đúng</v>
      </c>
      <c r="J27" s="113" t="str">
        <f t="shared" si="11"/>
        <v>Đúng</v>
      </c>
      <c r="K27" s="113" t="str">
        <f t="shared" si="11"/>
        <v>Đúng</v>
      </c>
      <c r="L27" s="113" t="str">
        <f t="shared" si="11"/>
        <v>Đúng</v>
      </c>
      <c r="O27" s="87"/>
      <c r="P27" s="88"/>
      <c r="Q27" s="88"/>
      <c r="R27" s="88"/>
      <c r="S27" s="88"/>
    </row>
    <row r="28" spans="1:27" s="13" customFormat="1" ht="19.5" customHeight="1" x14ac:dyDescent="0.2">
      <c r="A28" s="60"/>
      <c r="C28" s="113" t="str">
        <f>IF(C7=C19, "Đúng","Sai")</f>
        <v>Đúng</v>
      </c>
      <c r="D28" s="113" t="str">
        <f t="shared" ref="D28:L28" si="12">IF(D7=D19, "Đúng","Sai")</f>
        <v>Đúng</v>
      </c>
      <c r="E28" s="113" t="str">
        <f t="shared" si="12"/>
        <v>Đúng</v>
      </c>
      <c r="F28" s="113" t="str">
        <f t="shared" si="12"/>
        <v>Đúng</v>
      </c>
      <c r="G28" s="113" t="str">
        <f t="shared" si="12"/>
        <v>Đúng</v>
      </c>
      <c r="H28" s="113" t="str">
        <f t="shared" si="12"/>
        <v>Đúng</v>
      </c>
      <c r="I28" s="113" t="str">
        <f t="shared" si="12"/>
        <v>Đúng</v>
      </c>
      <c r="J28" s="113" t="str">
        <f t="shared" si="12"/>
        <v>Đúng</v>
      </c>
      <c r="K28" s="113" t="str">
        <f t="shared" si="12"/>
        <v>Đúng</v>
      </c>
      <c r="L28" s="113" t="str">
        <f t="shared" si="12"/>
        <v>Đúng</v>
      </c>
      <c r="O28" s="56"/>
      <c r="P28" s="86"/>
      <c r="Q28" s="86"/>
      <c r="R28" s="86"/>
      <c r="S28" s="86"/>
    </row>
    <row r="29" spans="1:27" s="13" customFormat="1" ht="11.25" x14ac:dyDescent="0.2">
      <c r="A29" s="60"/>
      <c r="C29" s="56"/>
      <c r="O29" s="56"/>
      <c r="P29" s="56"/>
      <c r="Q29" s="56"/>
      <c r="R29" s="56"/>
      <c r="S29" s="56"/>
    </row>
  </sheetData>
  <sheetProtection formatCells="0" formatColumns="0" formatRows="0"/>
  <mergeCells count="27">
    <mergeCell ref="V2:X2"/>
    <mergeCell ref="Q4:Q5"/>
    <mergeCell ref="K4:K5"/>
    <mergeCell ref="A1:U1"/>
    <mergeCell ref="V1:X1"/>
    <mergeCell ref="A2:L2"/>
    <mergeCell ref="A3:A5"/>
    <mergeCell ref="B3:B5"/>
    <mergeCell ref="C3:C5"/>
    <mergeCell ref="D3:L3"/>
    <mergeCell ref="M3:O3"/>
    <mergeCell ref="R4:R5"/>
    <mergeCell ref="S4:U4"/>
    <mergeCell ref="V4:X4"/>
    <mergeCell ref="P3:X3"/>
    <mergeCell ref="D4:D5"/>
    <mergeCell ref="E4:E5"/>
    <mergeCell ref="P4:P5"/>
    <mergeCell ref="L4:L5"/>
    <mergeCell ref="M4:M5"/>
    <mergeCell ref="N4:N5"/>
    <mergeCell ref="O4:O5"/>
    <mergeCell ref="F4:F5"/>
    <mergeCell ref="G4:G5"/>
    <mergeCell ref="H4:H5"/>
    <mergeCell ref="I4:I5"/>
    <mergeCell ref="J4:J5"/>
  </mergeCells>
  <conditionalFormatting sqref="C27:L28">
    <cfRule type="cellIs" dxfId="36" priority="1" operator="equal">
      <formula>"Đúng"</formula>
    </cfRule>
  </conditionalFormatting>
  <conditionalFormatting sqref="Y1:Y16 Z7:AA16 Y17:AA25 Y26:Y1048576">
    <cfRule type="cellIs" dxfId="35" priority="2" operator="equal">
      <formula>"Đúng"</formula>
    </cfRule>
  </conditionalFormatting>
  <pageMargins left="0.43307086614173229" right="0.19685039370078741" top="0" bottom="0" header="0" footer="0"/>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Z40"/>
  <sheetViews>
    <sheetView showGridLines="0" zoomScaleNormal="100" workbookViewId="0">
      <selection activeCell="R20" sqref="R20"/>
    </sheetView>
  </sheetViews>
  <sheetFormatPr defaultColWidth="5.42578125" defaultRowHeight="15.75" x14ac:dyDescent="0.25"/>
  <cols>
    <col min="1" max="1" width="4.140625" style="55" customWidth="1"/>
    <col min="2" max="2" width="38.42578125" style="57" customWidth="1"/>
    <col min="3" max="3" width="8" style="58" customWidth="1"/>
    <col min="4" max="19" width="5.42578125" style="57" customWidth="1"/>
    <col min="20" max="20" width="6.28515625" style="57" customWidth="1"/>
    <col min="21" max="22" width="5.42578125" style="57" customWidth="1"/>
    <col min="23" max="23" width="6.85546875" style="302" customWidth="1"/>
    <col min="24" max="24" width="6.28515625" style="368" customWidth="1"/>
    <col min="25" max="255" width="5.42578125" style="57"/>
    <col min="256" max="256" width="4.140625" style="57" customWidth="1"/>
    <col min="257" max="257" width="28.7109375" style="57" customWidth="1"/>
    <col min="258" max="258" width="7.42578125" style="57" customWidth="1"/>
    <col min="259" max="259" width="8" style="57" customWidth="1"/>
    <col min="260" max="277" width="5.42578125" style="57" customWidth="1"/>
    <col min="278" max="511" width="5.42578125" style="57"/>
    <col min="512" max="512" width="4.140625" style="57" customWidth="1"/>
    <col min="513" max="513" width="28.7109375" style="57" customWidth="1"/>
    <col min="514" max="514" width="7.42578125" style="57" customWidth="1"/>
    <col min="515" max="515" width="8" style="57" customWidth="1"/>
    <col min="516" max="533" width="5.42578125" style="57" customWidth="1"/>
    <col min="534" max="767" width="5.42578125" style="57"/>
    <col min="768" max="768" width="4.140625" style="57" customWidth="1"/>
    <col min="769" max="769" width="28.7109375" style="57" customWidth="1"/>
    <col min="770" max="770" width="7.42578125" style="57" customWidth="1"/>
    <col min="771" max="771" width="8" style="57" customWidth="1"/>
    <col min="772" max="789" width="5.42578125" style="57" customWidth="1"/>
    <col min="790" max="1023" width="5.42578125" style="57"/>
    <col min="1024" max="1024" width="4.140625" style="57" customWidth="1"/>
    <col min="1025" max="1025" width="28.7109375" style="57" customWidth="1"/>
    <col min="1026" max="1026" width="7.42578125" style="57" customWidth="1"/>
    <col min="1027" max="1027" width="8" style="57" customWidth="1"/>
    <col min="1028" max="1045" width="5.42578125" style="57" customWidth="1"/>
    <col min="1046" max="1279" width="5.42578125" style="57"/>
    <col min="1280" max="1280" width="4.140625" style="57" customWidth="1"/>
    <col min="1281" max="1281" width="28.7109375" style="57" customWidth="1"/>
    <col min="1282" max="1282" width="7.42578125" style="57" customWidth="1"/>
    <col min="1283" max="1283" width="8" style="57" customWidth="1"/>
    <col min="1284" max="1301" width="5.42578125" style="57" customWidth="1"/>
    <col min="1302" max="1535" width="5.42578125" style="57"/>
    <col min="1536" max="1536" width="4.140625" style="57" customWidth="1"/>
    <col min="1537" max="1537" width="28.7109375" style="57" customWidth="1"/>
    <col min="1538" max="1538" width="7.42578125" style="57" customWidth="1"/>
    <col min="1539" max="1539" width="8" style="57" customWidth="1"/>
    <col min="1540" max="1557" width="5.42578125" style="57" customWidth="1"/>
    <col min="1558" max="1791" width="5.42578125" style="57"/>
    <col min="1792" max="1792" width="4.140625" style="57" customWidth="1"/>
    <col min="1793" max="1793" width="28.7109375" style="57" customWidth="1"/>
    <col min="1794" max="1794" width="7.42578125" style="57" customWidth="1"/>
    <col min="1795" max="1795" width="8" style="57" customWidth="1"/>
    <col min="1796" max="1813" width="5.42578125" style="57" customWidth="1"/>
    <col min="1814" max="2047" width="5.42578125" style="57"/>
    <col min="2048" max="2048" width="4.140625" style="57" customWidth="1"/>
    <col min="2049" max="2049" width="28.7109375" style="57" customWidth="1"/>
    <col min="2050" max="2050" width="7.42578125" style="57" customWidth="1"/>
    <col min="2051" max="2051" width="8" style="57" customWidth="1"/>
    <col min="2052" max="2069" width="5.42578125" style="57" customWidth="1"/>
    <col min="2070" max="2303" width="5.42578125" style="57"/>
    <col min="2304" max="2304" width="4.140625" style="57" customWidth="1"/>
    <col min="2305" max="2305" width="28.7109375" style="57" customWidth="1"/>
    <col min="2306" max="2306" width="7.42578125" style="57" customWidth="1"/>
    <col min="2307" max="2307" width="8" style="57" customWidth="1"/>
    <col min="2308" max="2325" width="5.42578125" style="57" customWidth="1"/>
    <col min="2326" max="2559" width="5.42578125" style="57"/>
    <col min="2560" max="2560" width="4.140625" style="57" customWidth="1"/>
    <col min="2561" max="2561" width="28.7109375" style="57" customWidth="1"/>
    <col min="2562" max="2562" width="7.42578125" style="57" customWidth="1"/>
    <col min="2563" max="2563" width="8" style="57" customWidth="1"/>
    <col min="2564" max="2581" width="5.42578125" style="57" customWidth="1"/>
    <col min="2582" max="2815" width="5.42578125" style="57"/>
    <col min="2816" max="2816" width="4.140625" style="57" customWidth="1"/>
    <col min="2817" max="2817" width="28.7109375" style="57" customWidth="1"/>
    <col min="2818" max="2818" width="7.42578125" style="57" customWidth="1"/>
    <col min="2819" max="2819" width="8" style="57" customWidth="1"/>
    <col min="2820" max="2837" width="5.42578125" style="57" customWidth="1"/>
    <col min="2838" max="3071" width="5.42578125" style="57"/>
    <col min="3072" max="3072" width="4.140625" style="57" customWidth="1"/>
    <col min="3073" max="3073" width="28.7109375" style="57" customWidth="1"/>
    <col min="3074" max="3074" width="7.42578125" style="57" customWidth="1"/>
    <col min="3075" max="3075" width="8" style="57" customWidth="1"/>
    <col min="3076" max="3093" width="5.42578125" style="57" customWidth="1"/>
    <col min="3094" max="3327" width="5.42578125" style="57"/>
    <col min="3328" max="3328" width="4.140625" style="57" customWidth="1"/>
    <col min="3329" max="3329" width="28.7109375" style="57" customWidth="1"/>
    <col min="3330" max="3330" width="7.42578125" style="57" customWidth="1"/>
    <col min="3331" max="3331" width="8" style="57" customWidth="1"/>
    <col min="3332" max="3349" width="5.42578125" style="57" customWidth="1"/>
    <col min="3350" max="3583" width="5.42578125" style="57"/>
    <col min="3584" max="3584" width="4.140625" style="57" customWidth="1"/>
    <col min="3585" max="3585" width="28.7109375" style="57" customWidth="1"/>
    <col min="3586" max="3586" width="7.42578125" style="57" customWidth="1"/>
    <col min="3587" max="3587" width="8" style="57" customWidth="1"/>
    <col min="3588" max="3605" width="5.42578125" style="57" customWidth="1"/>
    <col min="3606" max="3839" width="5.42578125" style="57"/>
    <col min="3840" max="3840" width="4.140625" style="57" customWidth="1"/>
    <col min="3841" max="3841" width="28.7109375" style="57" customWidth="1"/>
    <col min="3842" max="3842" width="7.42578125" style="57" customWidth="1"/>
    <col min="3843" max="3843" width="8" style="57" customWidth="1"/>
    <col min="3844" max="3861" width="5.42578125" style="57" customWidth="1"/>
    <col min="3862" max="4095" width="5.42578125" style="57"/>
    <col min="4096" max="4096" width="4.140625" style="57" customWidth="1"/>
    <col min="4097" max="4097" width="28.7109375" style="57" customWidth="1"/>
    <col min="4098" max="4098" width="7.42578125" style="57" customWidth="1"/>
    <col min="4099" max="4099" width="8" style="57" customWidth="1"/>
    <col min="4100" max="4117" width="5.42578125" style="57" customWidth="1"/>
    <col min="4118" max="4351" width="5.42578125" style="57"/>
    <col min="4352" max="4352" width="4.140625" style="57" customWidth="1"/>
    <col min="4353" max="4353" width="28.7109375" style="57" customWidth="1"/>
    <col min="4354" max="4354" width="7.42578125" style="57" customWidth="1"/>
    <col min="4355" max="4355" width="8" style="57" customWidth="1"/>
    <col min="4356" max="4373" width="5.42578125" style="57" customWidth="1"/>
    <col min="4374" max="4607" width="5.42578125" style="57"/>
    <col min="4608" max="4608" width="4.140625" style="57" customWidth="1"/>
    <col min="4609" max="4609" width="28.7109375" style="57" customWidth="1"/>
    <col min="4610" max="4610" width="7.42578125" style="57" customWidth="1"/>
    <col min="4611" max="4611" width="8" style="57" customWidth="1"/>
    <col min="4612" max="4629" width="5.42578125" style="57" customWidth="1"/>
    <col min="4630" max="4863" width="5.42578125" style="57"/>
    <col min="4864" max="4864" width="4.140625" style="57" customWidth="1"/>
    <col min="4865" max="4865" width="28.7109375" style="57" customWidth="1"/>
    <col min="4866" max="4866" width="7.42578125" style="57" customWidth="1"/>
    <col min="4867" max="4867" width="8" style="57" customWidth="1"/>
    <col min="4868" max="4885" width="5.42578125" style="57" customWidth="1"/>
    <col min="4886" max="5119" width="5.42578125" style="57"/>
    <col min="5120" max="5120" width="4.140625" style="57" customWidth="1"/>
    <col min="5121" max="5121" width="28.7109375" style="57" customWidth="1"/>
    <col min="5122" max="5122" width="7.42578125" style="57" customWidth="1"/>
    <col min="5123" max="5123" width="8" style="57" customWidth="1"/>
    <col min="5124" max="5141" width="5.42578125" style="57" customWidth="1"/>
    <col min="5142" max="5375" width="5.42578125" style="57"/>
    <col min="5376" max="5376" width="4.140625" style="57" customWidth="1"/>
    <col min="5377" max="5377" width="28.7109375" style="57" customWidth="1"/>
    <col min="5378" max="5378" width="7.42578125" style="57" customWidth="1"/>
    <col min="5379" max="5379" width="8" style="57" customWidth="1"/>
    <col min="5380" max="5397" width="5.42578125" style="57" customWidth="1"/>
    <col min="5398" max="5631" width="5.42578125" style="57"/>
    <col min="5632" max="5632" width="4.140625" style="57" customWidth="1"/>
    <col min="5633" max="5633" width="28.7109375" style="57" customWidth="1"/>
    <col min="5634" max="5634" width="7.42578125" style="57" customWidth="1"/>
    <col min="5635" max="5635" width="8" style="57" customWidth="1"/>
    <col min="5636" max="5653" width="5.42578125" style="57" customWidth="1"/>
    <col min="5654" max="5887" width="5.42578125" style="57"/>
    <col min="5888" max="5888" width="4.140625" style="57" customWidth="1"/>
    <col min="5889" max="5889" width="28.7109375" style="57" customWidth="1"/>
    <col min="5890" max="5890" width="7.42578125" style="57" customWidth="1"/>
    <col min="5891" max="5891" width="8" style="57" customWidth="1"/>
    <col min="5892" max="5909" width="5.42578125" style="57" customWidth="1"/>
    <col min="5910" max="6143" width="5.42578125" style="57"/>
    <col min="6144" max="6144" width="4.140625" style="57" customWidth="1"/>
    <col min="6145" max="6145" width="28.7109375" style="57" customWidth="1"/>
    <col min="6146" max="6146" width="7.42578125" style="57" customWidth="1"/>
    <col min="6147" max="6147" width="8" style="57" customWidth="1"/>
    <col min="6148" max="6165" width="5.42578125" style="57" customWidth="1"/>
    <col min="6166" max="6399" width="5.42578125" style="57"/>
    <col min="6400" max="6400" width="4.140625" style="57" customWidth="1"/>
    <col min="6401" max="6401" width="28.7109375" style="57" customWidth="1"/>
    <col min="6402" max="6402" width="7.42578125" style="57" customWidth="1"/>
    <col min="6403" max="6403" width="8" style="57" customWidth="1"/>
    <col min="6404" max="6421" width="5.42578125" style="57" customWidth="1"/>
    <col min="6422" max="6655" width="5.42578125" style="57"/>
    <col min="6656" max="6656" width="4.140625" style="57" customWidth="1"/>
    <col min="6657" max="6657" width="28.7109375" style="57" customWidth="1"/>
    <col min="6658" max="6658" width="7.42578125" style="57" customWidth="1"/>
    <col min="6659" max="6659" width="8" style="57" customWidth="1"/>
    <col min="6660" max="6677" width="5.42578125" style="57" customWidth="1"/>
    <col min="6678" max="6911" width="5.42578125" style="57"/>
    <col min="6912" max="6912" width="4.140625" style="57" customWidth="1"/>
    <col min="6913" max="6913" width="28.7109375" style="57" customWidth="1"/>
    <col min="6914" max="6914" width="7.42578125" style="57" customWidth="1"/>
    <col min="6915" max="6915" width="8" style="57" customWidth="1"/>
    <col min="6916" max="6933" width="5.42578125" style="57" customWidth="1"/>
    <col min="6934" max="7167" width="5.42578125" style="57"/>
    <col min="7168" max="7168" width="4.140625" style="57" customWidth="1"/>
    <col min="7169" max="7169" width="28.7109375" style="57" customWidth="1"/>
    <col min="7170" max="7170" width="7.42578125" style="57" customWidth="1"/>
    <col min="7171" max="7171" width="8" style="57" customWidth="1"/>
    <col min="7172" max="7189" width="5.42578125" style="57" customWidth="1"/>
    <col min="7190" max="7423" width="5.42578125" style="57"/>
    <col min="7424" max="7424" width="4.140625" style="57" customWidth="1"/>
    <col min="7425" max="7425" width="28.7109375" style="57" customWidth="1"/>
    <col min="7426" max="7426" width="7.42578125" style="57" customWidth="1"/>
    <col min="7427" max="7427" width="8" style="57" customWidth="1"/>
    <col min="7428" max="7445" width="5.42578125" style="57" customWidth="1"/>
    <col min="7446" max="7679" width="5.42578125" style="57"/>
    <col min="7680" max="7680" width="4.140625" style="57" customWidth="1"/>
    <col min="7681" max="7681" width="28.7109375" style="57" customWidth="1"/>
    <col min="7682" max="7682" width="7.42578125" style="57" customWidth="1"/>
    <col min="7683" max="7683" width="8" style="57" customWidth="1"/>
    <col min="7684" max="7701" width="5.42578125" style="57" customWidth="1"/>
    <col min="7702" max="7935" width="5.42578125" style="57"/>
    <col min="7936" max="7936" width="4.140625" style="57" customWidth="1"/>
    <col min="7937" max="7937" width="28.7109375" style="57" customWidth="1"/>
    <col min="7938" max="7938" width="7.42578125" style="57" customWidth="1"/>
    <col min="7939" max="7939" width="8" style="57" customWidth="1"/>
    <col min="7940" max="7957" width="5.42578125" style="57" customWidth="1"/>
    <col min="7958" max="8191" width="5.42578125" style="57"/>
    <col min="8192" max="8192" width="4.140625" style="57" customWidth="1"/>
    <col min="8193" max="8193" width="28.7109375" style="57" customWidth="1"/>
    <col min="8194" max="8194" width="7.42578125" style="57" customWidth="1"/>
    <col min="8195" max="8195" width="8" style="57" customWidth="1"/>
    <col min="8196" max="8213" width="5.42578125" style="57" customWidth="1"/>
    <col min="8214" max="8447" width="5.42578125" style="57"/>
    <col min="8448" max="8448" width="4.140625" style="57" customWidth="1"/>
    <col min="8449" max="8449" width="28.7109375" style="57" customWidth="1"/>
    <col min="8450" max="8450" width="7.42578125" style="57" customWidth="1"/>
    <col min="8451" max="8451" width="8" style="57" customWidth="1"/>
    <col min="8452" max="8469" width="5.42578125" style="57" customWidth="1"/>
    <col min="8470" max="8703" width="5.42578125" style="57"/>
    <col min="8704" max="8704" width="4.140625" style="57" customWidth="1"/>
    <col min="8705" max="8705" width="28.7109375" style="57" customWidth="1"/>
    <col min="8706" max="8706" width="7.42578125" style="57" customWidth="1"/>
    <col min="8707" max="8707" width="8" style="57" customWidth="1"/>
    <col min="8708" max="8725" width="5.42578125" style="57" customWidth="1"/>
    <col min="8726" max="8959" width="5.42578125" style="57"/>
    <col min="8960" max="8960" width="4.140625" style="57" customWidth="1"/>
    <col min="8961" max="8961" width="28.7109375" style="57" customWidth="1"/>
    <col min="8962" max="8962" width="7.42578125" style="57" customWidth="1"/>
    <col min="8963" max="8963" width="8" style="57" customWidth="1"/>
    <col min="8964" max="8981" width="5.42578125" style="57" customWidth="1"/>
    <col min="8982" max="9215" width="5.42578125" style="57"/>
    <col min="9216" max="9216" width="4.140625" style="57" customWidth="1"/>
    <col min="9217" max="9217" width="28.7109375" style="57" customWidth="1"/>
    <col min="9218" max="9218" width="7.42578125" style="57" customWidth="1"/>
    <col min="9219" max="9219" width="8" style="57" customWidth="1"/>
    <col min="9220" max="9237" width="5.42578125" style="57" customWidth="1"/>
    <col min="9238" max="9471" width="5.42578125" style="57"/>
    <col min="9472" max="9472" width="4.140625" style="57" customWidth="1"/>
    <col min="9473" max="9473" width="28.7109375" style="57" customWidth="1"/>
    <col min="9474" max="9474" width="7.42578125" style="57" customWidth="1"/>
    <col min="9475" max="9475" width="8" style="57" customWidth="1"/>
    <col min="9476" max="9493" width="5.42578125" style="57" customWidth="1"/>
    <col min="9494" max="9727" width="5.42578125" style="57"/>
    <col min="9728" max="9728" width="4.140625" style="57" customWidth="1"/>
    <col min="9729" max="9729" width="28.7109375" style="57" customWidth="1"/>
    <col min="9730" max="9730" width="7.42578125" style="57" customWidth="1"/>
    <col min="9731" max="9731" width="8" style="57" customWidth="1"/>
    <col min="9732" max="9749" width="5.42578125" style="57" customWidth="1"/>
    <col min="9750" max="9983" width="5.42578125" style="57"/>
    <col min="9984" max="9984" width="4.140625" style="57" customWidth="1"/>
    <col min="9985" max="9985" width="28.7109375" style="57" customWidth="1"/>
    <col min="9986" max="9986" width="7.42578125" style="57" customWidth="1"/>
    <col min="9987" max="9987" width="8" style="57" customWidth="1"/>
    <col min="9988" max="10005" width="5.42578125" style="57" customWidth="1"/>
    <col min="10006" max="10239" width="5.42578125" style="57"/>
    <col min="10240" max="10240" width="4.140625" style="57" customWidth="1"/>
    <col min="10241" max="10241" width="28.7109375" style="57" customWidth="1"/>
    <col min="10242" max="10242" width="7.42578125" style="57" customWidth="1"/>
    <col min="10243" max="10243" width="8" style="57" customWidth="1"/>
    <col min="10244" max="10261" width="5.42578125" style="57" customWidth="1"/>
    <col min="10262" max="10495" width="5.42578125" style="57"/>
    <col min="10496" max="10496" width="4.140625" style="57" customWidth="1"/>
    <col min="10497" max="10497" width="28.7109375" style="57" customWidth="1"/>
    <col min="10498" max="10498" width="7.42578125" style="57" customWidth="1"/>
    <col min="10499" max="10499" width="8" style="57" customWidth="1"/>
    <col min="10500" max="10517" width="5.42578125" style="57" customWidth="1"/>
    <col min="10518" max="10751" width="5.42578125" style="57"/>
    <col min="10752" max="10752" width="4.140625" style="57" customWidth="1"/>
    <col min="10753" max="10753" width="28.7109375" style="57" customWidth="1"/>
    <col min="10754" max="10754" width="7.42578125" style="57" customWidth="1"/>
    <col min="10755" max="10755" width="8" style="57" customWidth="1"/>
    <col min="10756" max="10773" width="5.42578125" style="57" customWidth="1"/>
    <col min="10774" max="11007" width="5.42578125" style="57"/>
    <col min="11008" max="11008" width="4.140625" style="57" customWidth="1"/>
    <col min="11009" max="11009" width="28.7109375" style="57" customWidth="1"/>
    <col min="11010" max="11010" width="7.42578125" style="57" customWidth="1"/>
    <col min="11011" max="11011" width="8" style="57" customWidth="1"/>
    <col min="11012" max="11029" width="5.42578125" style="57" customWidth="1"/>
    <col min="11030" max="11263" width="5.42578125" style="57"/>
    <col min="11264" max="11264" width="4.140625" style="57" customWidth="1"/>
    <col min="11265" max="11265" width="28.7109375" style="57" customWidth="1"/>
    <col min="11266" max="11266" width="7.42578125" style="57" customWidth="1"/>
    <col min="11267" max="11267" width="8" style="57" customWidth="1"/>
    <col min="11268" max="11285" width="5.42578125" style="57" customWidth="1"/>
    <col min="11286" max="11519" width="5.42578125" style="57"/>
    <col min="11520" max="11520" width="4.140625" style="57" customWidth="1"/>
    <col min="11521" max="11521" width="28.7109375" style="57" customWidth="1"/>
    <col min="11522" max="11522" width="7.42578125" style="57" customWidth="1"/>
    <col min="11523" max="11523" width="8" style="57" customWidth="1"/>
    <col min="11524" max="11541" width="5.42578125" style="57" customWidth="1"/>
    <col min="11542" max="11775" width="5.42578125" style="57"/>
    <col min="11776" max="11776" width="4.140625" style="57" customWidth="1"/>
    <col min="11777" max="11777" width="28.7109375" style="57" customWidth="1"/>
    <col min="11778" max="11778" width="7.42578125" style="57" customWidth="1"/>
    <col min="11779" max="11779" width="8" style="57" customWidth="1"/>
    <col min="11780" max="11797" width="5.42578125" style="57" customWidth="1"/>
    <col min="11798" max="12031" width="5.42578125" style="57"/>
    <col min="12032" max="12032" width="4.140625" style="57" customWidth="1"/>
    <col min="12033" max="12033" width="28.7109375" style="57" customWidth="1"/>
    <col min="12034" max="12034" width="7.42578125" style="57" customWidth="1"/>
    <col min="12035" max="12035" width="8" style="57" customWidth="1"/>
    <col min="12036" max="12053" width="5.42578125" style="57" customWidth="1"/>
    <col min="12054" max="12287" width="5.42578125" style="57"/>
    <col min="12288" max="12288" width="4.140625" style="57" customWidth="1"/>
    <col min="12289" max="12289" width="28.7109375" style="57" customWidth="1"/>
    <col min="12290" max="12290" width="7.42578125" style="57" customWidth="1"/>
    <col min="12291" max="12291" width="8" style="57" customWidth="1"/>
    <col min="12292" max="12309" width="5.42578125" style="57" customWidth="1"/>
    <col min="12310" max="12543" width="5.42578125" style="57"/>
    <col min="12544" max="12544" width="4.140625" style="57" customWidth="1"/>
    <col min="12545" max="12545" width="28.7109375" style="57" customWidth="1"/>
    <col min="12546" max="12546" width="7.42578125" style="57" customWidth="1"/>
    <col min="12547" max="12547" width="8" style="57" customWidth="1"/>
    <col min="12548" max="12565" width="5.42578125" style="57" customWidth="1"/>
    <col min="12566" max="12799" width="5.42578125" style="57"/>
    <col min="12800" max="12800" width="4.140625" style="57" customWidth="1"/>
    <col min="12801" max="12801" width="28.7109375" style="57" customWidth="1"/>
    <col min="12802" max="12802" width="7.42578125" style="57" customWidth="1"/>
    <col min="12803" max="12803" width="8" style="57" customWidth="1"/>
    <col min="12804" max="12821" width="5.42578125" style="57" customWidth="1"/>
    <col min="12822" max="13055" width="5.42578125" style="57"/>
    <col min="13056" max="13056" width="4.140625" style="57" customWidth="1"/>
    <col min="13057" max="13057" width="28.7109375" style="57" customWidth="1"/>
    <col min="13058" max="13058" width="7.42578125" style="57" customWidth="1"/>
    <col min="13059" max="13059" width="8" style="57" customWidth="1"/>
    <col min="13060" max="13077" width="5.42578125" style="57" customWidth="1"/>
    <col min="13078" max="13311" width="5.42578125" style="57"/>
    <col min="13312" max="13312" width="4.140625" style="57" customWidth="1"/>
    <col min="13313" max="13313" width="28.7109375" style="57" customWidth="1"/>
    <col min="13314" max="13314" width="7.42578125" style="57" customWidth="1"/>
    <col min="13315" max="13315" width="8" style="57" customWidth="1"/>
    <col min="13316" max="13333" width="5.42578125" style="57" customWidth="1"/>
    <col min="13334" max="13567" width="5.42578125" style="57"/>
    <col min="13568" max="13568" width="4.140625" style="57" customWidth="1"/>
    <col min="13569" max="13569" width="28.7109375" style="57" customWidth="1"/>
    <col min="13570" max="13570" width="7.42578125" style="57" customWidth="1"/>
    <col min="13571" max="13571" width="8" style="57" customWidth="1"/>
    <col min="13572" max="13589" width="5.42578125" style="57" customWidth="1"/>
    <col min="13590" max="13823" width="5.42578125" style="57"/>
    <col min="13824" max="13824" width="4.140625" style="57" customWidth="1"/>
    <col min="13825" max="13825" width="28.7109375" style="57" customWidth="1"/>
    <col min="13826" max="13826" width="7.42578125" style="57" customWidth="1"/>
    <col min="13827" max="13827" width="8" style="57" customWidth="1"/>
    <col min="13828" max="13845" width="5.42578125" style="57" customWidth="1"/>
    <col min="13846" max="14079" width="5.42578125" style="57"/>
    <col min="14080" max="14080" width="4.140625" style="57" customWidth="1"/>
    <col min="14081" max="14081" width="28.7109375" style="57" customWidth="1"/>
    <col min="14082" max="14082" width="7.42578125" style="57" customWidth="1"/>
    <col min="14083" max="14083" width="8" style="57" customWidth="1"/>
    <col min="14084" max="14101" width="5.42578125" style="57" customWidth="1"/>
    <col min="14102" max="14335" width="5.42578125" style="57"/>
    <col min="14336" max="14336" width="4.140625" style="57" customWidth="1"/>
    <col min="14337" max="14337" width="28.7109375" style="57" customWidth="1"/>
    <col min="14338" max="14338" width="7.42578125" style="57" customWidth="1"/>
    <col min="14339" max="14339" width="8" style="57" customWidth="1"/>
    <col min="14340" max="14357" width="5.42578125" style="57" customWidth="1"/>
    <col min="14358" max="14591" width="5.42578125" style="57"/>
    <col min="14592" max="14592" width="4.140625" style="57" customWidth="1"/>
    <col min="14593" max="14593" width="28.7109375" style="57" customWidth="1"/>
    <col min="14594" max="14594" width="7.42578125" style="57" customWidth="1"/>
    <col min="14595" max="14595" width="8" style="57" customWidth="1"/>
    <col min="14596" max="14613" width="5.42578125" style="57" customWidth="1"/>
    <col min="14614" max="14847" width="5.42578125" style="57"/>
    <col min="14848" max="14848" width="4.140625" style="57" customWidth="1"/>
    <col min="14849" max="14849" width="28.7109375" style="57" customWidth="1"/>
    <col min="14850" max="14850" width="7.42578125" style="57" customWidth="1"/>
    <col min="14851" max="14851" width="8" style="57" customWidth="1"/>
    <col min="14852" max="14869" width="5.42578125" style="57" customWidth="1"/>
    <col min="14870" max="15103" width="5.42578125" style="57"/>
    <col min="15104" max="15104" width="4.140625" style="57" customWidth="1"/>
    <col min="15105" max="15105" width="28.7109375" style="57" customWidth="1"/>
    <col min="15106" max="15106" width="7.42578125" style="57" customWidth="1"/>
    <col min="15107" max="15107" width="8" style="57" customWidth="1"/>
    <col min="15108" max="15125" width="5.42578125" style="57" customWidth="1"/>
    <col min="15126" max="15359" width="5.42578125" style="57"/>
    <col min="15360" max="15360" width="4.140625" style="57" customWidth="1"/>
    <col min="15361" max="15361" width="28.7109375" style="57" customWidth="1"/>
    <col min="15362" max="15362" width="7.42578125" style="57" customWidth="1"/>
    <col min="15363" max="15363" width="8" style="57" customWidth="1"/>
    <col min="15364" max="15381" width="5.42578125" style="57" customWidth="1"/>
    <col min="15382" max="15615" width="5.42578125" style="57"/>
    <col min="15616" max="15616" width="4.140625" style="57" customWidth="1"/>
    <col min="15617" max="15617" width="28.7109375" style="57" customWidth="1"/>
    <col min="15618" max="15618" width="7.42578125" style="57" customWidth="1"/>
    <col min="15619" max="15619" width="8" style="57" customWidth="1"/>
    <col min="15620" max="15637" width="5.42578125" style="57" customWidth="1"/>
    <col min="15638" max="15871" width="5.42578125" style="57"/>
    <col min="15872" max="15872" width="4.140625" style="57" customWidth="1"/>
    <col min="15873" max="15873" width="28.7109375" style="57" customWidth="1"/>
    <col min="15874" max="15874" width="7.42578125" style="57" customWidth="1"/>
    <col min="15875" max="15875" width="8" style="57" customWidth="1"/>
    <col min="15876" max="15893" width="5.42578125" style="57" customWidth="1"/>
    <col min="15894" max="16127" width="5.42578125" style="57"/>
    <col min="16128" max="16128" width="4.140625" style="57" customWidth="1"/>
    <col min="16129" max="16129" width="28.7109375" style="57" customWidth="1"/>
    <col min="16130" max="16130" width="7.42578125" style="57" customWidth="1"/>
    <col min="16131" max="16131" width="8" style="57" customWidth="1"/>
    <col min="16132" max="16149" width="5.42578125" style="57" customWidth="1"/>
    <col min="16150" max="16384" width="5.42578125" style="57"/>
  </cols>
  <sheetData>
    <row r="1" spans="1:26" s="43" customFormat="1" ht="25.5" customHeight="1" x14ac:dyDescent="0.2">
      <c r="A1" s="1132" t="s">
        <v>105</v>
      </c>
      <c r="B1" s="1132"/>
      <c r="C1" s="1132"/>
      <c r="D1" s="1132"/>
      <c r="E1" s="1132"/>
      <c r="F1" s="1132"/>
      <c r="G1" s="1132"/>
      <c r="H1" s="1132"/>
      <c r="I1" s="1132"/>
      <c r="J1" s="1132"/>
      <c r="K1" s="1132"/>
      <c r="L1" s="1132"/>
      <c r="M1" s="1132"/>
      <c r="N1" s="1132"/>
      <c r="O1" s="1132"/>
      <c r="P1" s="1132"/>
      <c r="Q1" s="1132"/>
      <c r="R1" s="1132"/>
      <c r="S1" s="222"/>
      <c r="T1" s="1134" t="s">
        <v>152</v>
      </c>
      <c r="U1" s="1134"/>
      <c r="V1" s="1134"/>
    </row>
    <row r="2" spans="1:26" s="45" customFormat="1" ht="18.75" customHeight="1" x14ac:dyDescent="0.25">
      <c r="A2" s="1135"/>
      <c r="B2" s="1135"/>
      <c r="C2" s="1135"/>
      <c r="D2" s="1135"/>
      <c r="E2" s="1135"/>
      <c r="F2" s="1135"/>
      <c r="G2" s="1135"/>
      <c r="H2" s="1135"/>
      <c r="I2" s="155"/>
      <c r="J2" s="156"/>
      <c r="K2" s="156"/>
      <c r="L2" s="156"/>
      <c r="M2" s="156"/>
      <c r="N2" s="156"/>
      <c r="O2" s="156"/>
      <c r="P2" s="156"/>
      <c r="Q2" s="156"/>
      <c r="R2" s="156"/>
      <c r="S2" s="157"/>
      <c r="T2" s="1150" t="s">
        <v>1</v>
      </c>
      <c r="U2" s="1150"/>
      <c r="V2" s="1150"/>
      <c r="W2" s="43"/>
      <c r="X2" s="366"/>
    </row>
    <row r="3" spans="1:26" s="46" customFormat="1" ht="17.25" customHeight="1" x14ac:dyDescent="0.2">
      <c r="A3" s="1136" t="s">
        <v>235</v>
      </c>
      <c r="B3" s="1136" t="s">
        <v>106</v>
      </c>
      <c r="C3" s="1139" t="s">
        <v>107</v>
      </c>
      <c r="D3" s="1142" t="s">
        <v>108</v>
      </c>
      <c r="E3" s="1144"/>
      <c r="F3" s="1144"/>
      <c r="G3" s="1144"/>
      <c r="H3" s="1144"/>
      <c r="I3" s="1144"/>
      <c r="J3" s="1147"/>
      <c r="K3" s="1142" t="s">
        <v>109</v>
      </c>
      <c r="L3" s="1143"/>
      <c r="M3" s="1143"/>
      <c r="N3" s="1146" t="s">
        <v>5</v>
      </c>
      <c r="O3" s="1146"/>
      <c r="P3" s="1146"/>
      <c r="Q3" s="1146"/>
      <c r="R3" s="1146"/>
      <c r="S3" s="1146"/>
      <c r="T3" s="1146"/>
      <c r="U3" s="1146"/>
      <c r="V3" s="1146"/>
    </row>
    <row r="4" spans="1:26" s="46" customFormat="1" ht="23.25" customHeight="1" x14ac:dyDescent="0.2">
      <c r="A4" s="1137"/>
      <c r="B4" s="1137"/>
      <c r="C4" s="1140"/>
      <c r="D4" s="1130" t="s">
        <v>463</v>
      </c>
      <c r="E4" s="1130" t="s">
        <v>110</v>
      </c>
      <c r="F4" s="1130" t="s">
        <v>111</v>
      </c>
      <c r="G4" s="1130" t="s">
        <v>565</v>
      </c>
      <c r="H4" s="1130" t="s">
        <v>566</v>
      </c>
      <c r="I4" s="1130" t="s">
        <v>89</v>
      </c>
      <c r="J4" s="1148" t="s">
        <v>298</v>
      </c>
      <c r="K4" s="1130" t="s">
        <v>64</v>
      </c>
      <c r="L4" s="1130" t="s">
        <v>112</v>
      </c>
      <c r="M4" s="1130" t="s">
        <v>250</v>
      </c>
      <c r="N4" s="1130" t="s">
        <v>464</v>
      </c>
      <c r="O4" s="1130" t="s">
        <v>113</v>
      </c>
      <c r="P4" s="1130" t="s">
        <v>114</v>
      </c>
      <c r="Q4" s="1145" t="s">
        <v>15</v>
      </c>
      <c r="R4" s="1145"/>
      <c r="S4" s="1145"/>
      <c r="T4" s="1145" t="s">
        <v>115</v>
      </c>
      <c r="U4" s="1145"/>
      <c r="V4" s="1145"/>
      <c r="Z4" s="48"/>
    </row>
    <row r="5" spans="1:26" s="49" customFormat="1" ht="101.25" customHeight="1" x14ac:dyDescent="0.2">
      <c r="A5" s="1138"/>
      <c r="B5" s="1138"/>
      <c r="C5" s="1141"/>
      <c r="D5" s="1130"/>
      <c r="E5" s="1130"/>
      <c r="F5" s="1130"/>
      <c r="G5" s="1130"/>
      <c r="H5" s="1130"/>
      <c r="I5" s="1130"/>
      <c r="J5" s="1149"/>
      <c r="K5" s="1130"/>
      <c r="L5" s="1130"/>
      <c r="M5" s="1130"/>
      <c r="N5" s="1130"/>
      <c r="O5" s="1130"/>
      <c r="P5" s="1130"/>
      <c r="Q5" s="160" t="s">
        <v>116</v>
      </c>
      <c r="R5" s="160" t="s">
        <v>117</v>
      </c>
      <c r="S5" s="160" t="s">
        <v>118</v>
      </c>
      <c r="T5" s="160" t="s">
        <v>443</v>
      </c>
      <c r="U5" s="160" t="s">
        <v>119</v>
      </c>
      <c r="V5" s="160" t="s">
        <v>12</v>
      </c>
      <c r="W5" s="300"/>
    </row>
    <row r="6" spans="1:26" s="50" customFormat="1" ht="15" customHeight="1" x14ac:dyDescent="0.2">
      <c r="A6" s="547">
        <v>1</v>
      </c>
      <c r="B6" s="547">
        <v>2</v>
      </c>
      <c r="C6" s="547">
        <v>3</v>
      </c>
      <c r="D6" s="548">
        <v>4</v>
      </c>
      <c r="E6" s="547">
        <v>5</v>
      </c>
      <c r="F6" s="548">
        <v>6</v>
      </c>
      <c r="G6" s="547">
        <v>7</v>
      </c>
      <c r="H6" s="548">
        <v>8</v>
      </c>
      <c r="I6" s="547">
        <v>9</v>
      </c>
      <c r="J6" s="548">
        <v>10</v>
      </c>
      <c r="K6" s="547">
        <v>11</v>
      </c>
      <c r="L6" s="548">
        <v>12</v>
      </c>
      <c r="M6" s="547">
        <v>13</v>
      </c>
      <c r="N6" s="548">
        <v>14</v>
      </c>
      <c r="O6" s="547">
        <v>15</v>
      </c>
      <c r="P6" s="548">
        <v>16</v>
      </c>
      <c r="Q6" s="547">
        <v>17</v>
      </c>
      <c r="R6" s="548">
        <v>18</v>
      </c>
      <c r="S6" s="547">
        <v>19</v>
      </c>
      <c r="T6" s="548">
        <v>20</v>
      </c>
      <c r="U6" s="547">
        <v>21</v>
      </c>
      <c r="V6" s="547">
        <v>22</v>
      </c>
    </row>
    <row r="7" spans="1:26" s="51" customFormat="1" ht="15" customHeight="1" x14ac:dyDescent="0.2">
      <c r="A7" s="549" t="s">
        <v>19</v>
      </c>
      <c r="B7" s="550" t="s">
        <v>341</v>
      </c>
      <c r="C7" s="338">
        <f t="shared" ref="C7:V7" si="0">SUM(C8:C11)</f>
        <v>0</v>
      </c>
      <c r="D7" s="338">
        <f t="shared" si="0"/>
        <v>0</v>
      </c>
      <c r="E7" s="338">
        <f t="shared" si="0"/>
        <v>0</v>
      </c>
      <c r="F7" s="338">
        <f t="shared" si="0"/>
        <v>0</v>
      </c>
      <c r="G7" s="338">
        <f t="shared" si="0"/>
        <v>0</v>
      </c>
      <c r="H7" s="338">
        <f t="shared" si="0"/>
        <v>0</v>
      </c>
      <c r="I7" s="338">
        <f t="shared" si="0"/>
        <v>0</v>
      </c>
      <c r="J7" s="338">
        <f t="shared" si="0"/>
        <v>0</v>
      </c>
      <c r="K7" s="338">
        <f t="shared" si="0"/>
        <v>0</v>
      </c>
      <c r="L7" s="338">
        <f t="shared" si="0"/>
        <v>0</v>
      </c>
      <c r="M7" s="338">
        <f t="shared" si="0"/>
        <v>0</v>
      </c>
      <c r="N7" s="338">
        <f t="shared" si="0"/>
        <v>0</v>
      </c>
      <c r="O7" s="338">
        <f t="shared" si="0"/>
        <v>0</v>
      </c>
      <c r="P7" s="338">
        <f t="shared" si="0"/>
        <v>0</v>
      </c>
      <c r="Q7" s="338">
        <f t="shared" si="0"/>
        <v>0</v>
      </c>
      <c r="R7" s="338">
        <f t="shared" si="0"/>
        <v>0</v>
      </c>
      <c r="S7" s="338">
        <f t="shared" si="0"/>
        <v>0</v>
      </c>
      <c r="T7" s="338">
        <f t="shared" si="0"/>
        <v>0</v>
      </c>
      <c r="U7" s="338">
        <f t="shared" si="0"/>
        <v>0</v>
      </c>
      <c r="V7" s="338">
        <f t="shared" si="0"/>
        <v>0</v>
      </c>
      <c r="W7" s="113" t="str">
        <f>IF(AND(K7&lt;=C7,L7&lt;=C7,M7&lt;=C7),"Đúng","Sai")</f>
        <v>Đúng</v>
      </c>
      <c r="X7" s="113" t="str">
        <f>IF(C7=N7+O7+P7,"Đúng","Sai")</f>
        <v>Đúng</v>
      </c>
      <c r="Y7" s="113" t="str">
        <f>IF(P7=Q7+R7+S7,"Đúng","Sai")</f>
        <v>Đúng</v>
      </c>
    </row>
    <row r="8" spans="1:26" s="51" customFormat="1" ht="15" customHeight="1" x14ac:dyDescent="0.2">
      <c r="A8" s="551"/>
      <c r="B8" s="552" t="s">
        <v>120</v>
      </c>
      <c r="C8" s="553">
        <f>SUM(D8:J8)</f>
        <v>0</v>
      </c>
      <c r="D8" s="348"/>
      <c r="E8" s="348"/>
      <c r="F8" s="554"/>
      <c r="G8" s="554"/>
      <c r="H8" s="554"/>
      <c r="I8" s="554"/>
      <c r="J8" s="554"/>
      <c r="K8" s="555"/>
      <c r="L8" s="555"/>
      <c r="M8" s="555"/>
      <c r="N8" s="555"/>
      <c r="O8" s="555"/>
      <c r="P8" s="542"/>
      <c r="Q8" s="555"/>
      <c r="R8" s="555"/>
      <c r="S8" s="555"/>
      <c r="T8" s="555"/>
      <c r="U8" s="555"/>
      <c r="V8" s="555"/>
      <c r="W8" s="113" t="str">
        <f t="shared" ref="W8:W24" si="1">IF(AND(K8&lt;=C8,L8&lt;=C8,M8&lt;=C8),"Đúng","Sai")</f>
        <v>Đúng</v>
      </c>
      <c r="X8" s="113" t="str">
        <f t="shared" ref="X8:X24" si="2">IF(C8=N8+O8+P8,"Đúng","Sai")</f>
        <v>Đúng</v>
      </c>
      <c r="Y8" s="113" t="str">
        <f t="shared" ref="Y8:Y24" si="3">IF(P8=Q8+R8+S8,"Đúng","Sai")</f>
        <v>Đúng</v>
      </c>
    </row>
    <row r="9" spans="1:26" s="51" customFormat="1" ht="15" customHeight="1" x14ac:dyDescent="0.2">
      <c r="A9" s="556"/>
      <c r="B9" s="557" t="s">
        <v>21</v>
      </c>
      <c r="C9" s="350">
        <f>SUM(D9:J9)</f>
        <v>0</v>
      </c>
      <c r="D9" s="349"/>
      <c r="E9" s="349"/>
      <c r="F9" s="538"/>
      <c r="G9" s="330"/>
      <c r="H9" s="330"/>
      <c r="I9" s="330"/>
      <c r="J9" s="330"/>
      <c r="K9" s="538"/>
      <c r="L9" s="538"/>
      <c r="M9" s="538"/>
      <c r="N9" s="538"/>
      <c r="O9" s="538"/>
      <c r="P9" s="538"/>
      <c r="Q9" s="538"/>
      <c r="R9" s="538"/>
      <c r="S9" s="538"/>
      <c r="T9" s="538"/>
      <c r="U9" s="538"/>
      <c r="V9" s="538"/>
      <c r="W9" s="113" t="str">
        <f t="shared" si="1"/>
        <v>Đúng</v>
      </c>
      <c r="X9" s="113" t="str">
        <f t="shared" si="2"/>
        <v>Đúng</v>
      </c>
      <c r="Y9" s="113" t="str">
        <f t="shared" si="3"/>
        <v>Đúng</v>
      </c>
    </row>
    <row r="10" spans="1:26" s="51" customFormat="1" ht="15" customHeight="1" x14ac:dyDescent="0.2">
      <c r="A10" s="556"/>
      <c r="B10" s="557" t="s">
        <v>557</v>
      </c>
      <c r="C10" s="350">
        <f>SUM(D10:J10)</f>
        <v>0</v>
      </c>
      <c r="D10" s="349"/>
      <c r="E10" s="349"/>
      <c r="F10" s="538"/>
      <c r="G10" s="538"/>
      <c r="H10" s="330"/>
      <c r="I10" s="330"/>
      <c r="J10" s="330"/>
      <c r="K10" s="538"/>
      <c r="L10" s="538"/>
      <c r="M10" s="538"/>
      <c r="N10" s="538"/>
      <c r="O10" s="538"/>
      <c r="P10" s="538"/>
      <c r="Q10" s="538"/>
      <c r="R10" s="538"/>
      <c r="S10" s="538"/>
      <c r="T10" s="538"/>
      <c r="U10" s="538"/>
      <c r="V10" s="538"/>
      <c r="W10" s="113" t="str">
        <f t="shared" si="1"/>
        <v>Đúng</v>
      </c>
      <c r="X10" s="113" t="str">
        <f t="shared" si="2"/>
        <v>Đúng</v>
      </c>
      <c r="Y10" s="113" t="str">
        <f t="shared" si="3"/>
        <v>Đúng</v>
      </c>
    </row>
    <row r="11" spans="1:26" s="51" customFormat="1" ht="15" customHeight="1" x14ac:dyDescent="0.2">
      <c r="A11" s="558"/>
      <c r="B11" s="559" t="s">
        <v>22</v>
      </c>
      <c r="C11" s="560">
        <f>SUM(D11:J11)</f>
        <v>0</v>
      </c>
      <c r="D11" s="561"/>
      <c r="E11" s="561"/>
      <c r="F11" s="562"/>
      <c r="G11" s="562"/>
      <c r="H11" s="562"/>
      <c r="I11" s="562"/>
      <c r="J11" s="562"/>
      <c r="K11" s="562"/>
      <c r="L11" s="562"/>
      <c r="M11" s="562"/>
      <c r="N11" s="562"/>
      <c r="O11" s="538"/>
      <c r="P11" s="538"/>
      <c r="Q11" s="562"/>
      <c r="R11" s="562"/>
      <c r="S11" s="562"/>
      <c r="T11" s="562"/>
      <c r="U11" s="562"/>
      <c r="V11" s="562"/>
      <c r="W11" s="113" t="str">
        <f t="shared" si="1"/>
        <v>Đúng</v>
      </c>
      <c r="X11" s="113" t="str">
        <f t="shared" si="2"/>
        <v>Đúng</v>
      </c>
      <c r="Y11" s="113" t="str">
        <f t="shared" si="3"/>
        <v>Đúng</v>
      </c>
    </row>
    <row r="12" spans="1:26" s="51" customFormat="1" ht="15" customHeight="1" x14ac:dyDescent="0.2">
      <c r="A12" s="563" t="s">
        <v>23</v>
      </c>
      <c r="B12" s="564" t="s">
        <v>121</v>
      </c>
      <c r="C12" s="335">
        <f t="shared" ref="C12:V12" si="4">SUM(C13:C31)</f>
        <v>0</v>
      </c>
      <c r="D12" s="335">
        <f t="shared" si="4"/>
        <v>0</v>
      </c>
      <c r="E12" s="335">
        <f t="shared" si="4"/>
        <v>0</v>
      </c>
      <c r="F12" s="335">
        <f t="shared" si="4"/>
        <v>0</v>
      </c>
      <c r="G12" s="335">
        <f t="shared" si="4"/>
        <v>0</v>
      </c>
      <c r="H12" s="335">
        <f t="shared" si="4"/>
        <v>0</v>
      </c>
      <c r="I12" s="335">
        <f t="shared" si="4"/>
        <v>0</v>
      </c>
      <c r="J12" s="335">
        <f t="shared" si="4"/>
        <v>0</v>
      </c>
      <c r="K12" s="335">
        <f t="shared" si="4"/>
        <v>0</v>
      </c>
      <c r="L12" s="335">
        <f t="shared" si="4"/>
        <v>0</v>
      </c>
      <c r="M12" s="335">
        <f t="shared" si="4"/>
        <v>0</v>
      </c>
      <c r="N12" s="335">
        <f t="shared" si="4"/>
        <v>0</v>
      </c>
      <c r="O12" s="335">
        <f t="shared" si="4"/>
        <v>0</v>
      </c>
      <c r="P12" s="335">
        <f t="shared" si="4"/>
        <v>0</v>
      </c>
      <c r="Q12" s="335">
        <f t="shared" si="4"/>
        <v>0</v>
      </c>
      <c r="R12" s="335">
        <f t="shared" si="4"/>
        <v>0</v>
      </c>
      <c r="S12" s="335">
        <f t="shared" si="4"/>
        <v>0</v>
      </c>
      <c r="T12" s="335">
        <f t="shared" si="4"/>
        <v>0</v>
      </c>
      <c r="U12" s="335">
        <f t="shared" si="4"/>
        <v>0</v>
      </c>
      <c r="V12" s="335">
        <f t="shared" si="4"/>
        <v>0</v>
      </c>
      <c r="W12" s="113" t="str">
        <f t="shared" si="1"/>
        <v>Đúng</v>
      </c>
      <c r="X12" s="113" t="str">
        <f t="shared" si="2"/>
        <v>Đúng</v>
      </c>
      <c r="Y12" s="113" t="str">
        <f t="shared" si="3"/>
        <v>Đúng</v>
      </c>
    </row>
    <row r="13" spans="1:26" s="51" customFormat="1" ht="15" customHeight="1" x14ac:dyDescent="0.2">
      <c r="A13" s="565"/>
      <c r="B13" s="566" t="s">
        <v>122</v>
      </c>
      <c r="C13" s="340">
        <f t="shared" ref="C13:C21" si="5">SUM(D13:J13)</f>
        <v>0</v>
      </c>
      <c r="D13" s="326"/>
      <c r="E13" s="327"/>
      <c r="F13" s="327"/>
      <c r="G13" s="327"/>
      <c r="H13" s="327"/>
      <c r="I13" s="327"/>
      <c r="J13" s="327"/>
      <c r="K13" s="567"/>
      <c r="L13" s="567"/>
      <c r="M13" s="567"/>
      <c r="N13" s="567"/>
      <c r="O13" s="538"/>
      <c r="P13" s="538"/>
      <c r="Q13" s="567"/>
      <c r="R13" s="567"/>
      <c r="S13" s="567"/>
      <c r="T13" s="567"/>
      <c r="U13" s="567"/>
      <c r="V13" s="567"/>
      <c r="W13" s="113" t="str">
        <f t="shared" si="1"/>
        <v>Đúng</v>
      </c>
      <c r="X13" s="113" t="str">
        <f t="shared" si="2"/>
        <v>Đúng</v>
      </c>
      <c r="Y13" s="113" t="str">
        <f t="shared" si="3"/>
        <v>Đúng</v>
      </c>
    </row>
    <row r="14" spans="1:26" s="51" customFormat="1" ht="15" customHeight="1" x14ac:dyDescent="0.2">
      <c r="A14" s="556"/>
      <c r="B14" s="557" t="s">
        <v>123</v>
      </c>
      <c r="C14" s="350">
        <f t="shared" si="5"/>
        <v>0</v>
      </c>
      <c r="D14" s="317"/>
      <c r="E14" s="328"/>
      <c r="F14" s="328"/>
      <c r="G14" s="328"/>
      <c r="H14" s="328"/>
      <c r="I14" s="328"/>
      <c r="J14" s="328"/>
      <c r="K14" s="538"/>
      <c r="L14" s="538"/>
      <c r="M14" s="538"/>
      <c r="N14" s="538"/>
      <c r="O14" s="538"/>
      <c r="P14" s="538"/>
      <c r="Q14" s="538"/>
      <c r="R14" s="538"/>
      <c r="S14" s="538"/>
      <c r="T14" s="538"/>
      <c r="U14" s="538"/>
      <c r="V14" s="538"/>
      <c r="W14" s="113" t="str">
        <f t="shared" si="1"/>
        <v>Đúng</v>
      </c>
      <c r="X14" s="113" t="str">
        <f t="shared" si="2"/>
        <v>Đúng</v>
      </c>
      <c r="Y14" s="113" t="str">
        <f t="shared" si="3"/>
        <v>Đúng</v>
      </c>
    </row>
    <row r="15" spans="1:26" s="51" customFormat="1" ht="15" customHeight="1" x14ac:dyDescent="0.2">
      <c r="A15" s="556"/>
      <c r="B15" s="568" t="s">
        <v>124</v>
      </c>
      <c r="C15" s="350">
        <f t="shared" si="5"/>
        <v>0</v>
      </c>
      <c r="D15" s="317"/>
      <c r="E15" s="328"/>
      <c r="F15" s="328"/>
      <c r="G15" s="328"/>
      <c r="H15" s="328"/>
      <c r="I15" s="328"/>
      <c r="J15" s="328"/>
      <c r="K15" s="538"/>
      <c r="L15" s="538"/>
      <c r="M15" s="538"/>
      <c r="N15" s="538"/>
      <c r="O15" s="538"/>
      <c r="P15" s="538"/>
      <c r="Q15" s="538"/>
      <c r="R15" s="538"/>
      <c r="S15" s="538"/>
      <c r="T15" s="538"/>
      <c r="U15" s="538"/>
      <c r="V15" s="538"/>
      <c r="W15" s="113" t="str">
        <f t="shared" si="1"/>
        <v>Đúng</v>
      </c>
      <c r="X15" s="113" t="str">
        <f t="shared" si="2"/>
        <v>Đúng</v>
      </c>
      <c r="Y15" s="113" t="str">
        <f t="shared" si="3"/>
        <v>Đúng</v>
      </c>
    </row>
    <row r="16" spans="1:26" s="51" customFormat="1" ht="15" customHeight="1" x14ac:dyDescent="0.2">
      <c r="A16" s="556"/>
      <c r="B16" s="568" t="s">
        <v>125</v>
      </c>
      <c r="C16" s="350">
        <f t="shared" si="5"/>
        <v>0</v>
      </c>
      <c r="D16" s="317"/>
      <c r="E16" s="317"/>
      <c r="F16" s="328"/>
      <c r="G16" s="328"/>
      <c r="H16" s="328"/>
      <c r="I16" s="328"/>
      <c r="J16" s="328"/>
      <c r="K16" s="538"/>
      <c r="L16" s="538"/>
      <c r="M16" s="538"/>
      <c r="N16" s="538"/>
      <c r="O16" s="538"/>
      <c r="P16" s="538"/>
      <c r="Q16" s="538"/>
      <c r="R16" s="538"/>
      <c r="S16" s="538"/>
      <c r="T16" s="538"/>
      <c r="U16" s="538"/>
      <c r="V16" s="538"/>
      <c r="W16" s="113" t="str">
        <f t="shared" si="1"/>
        <v>Đúng</v>
      </c>
      <c r="X16" s="113" t="str">
        <f t="shared" si="2"/>
        <v>Đúng</v>
      </c>
      <c r="Y16" s="113" t="str">
        <f t="shared" si="3"/>
        <v>Đúng</v>
      </c>
    </row>
    <row r="17" spans="1:25" s="51" customFormat="1" ht="15" customHeight="1" x14ac:dyDescent="0.2">
      <c r="A17" s="556"/>
      <c r="B17" s="557" t="s">
        <v>126</v>
      </c>
      <c r="C17" s="350">
        <f t="shared" si="5"/>
        <v>0</v>
      </c>
      <c r="D17" s="317"/>
      <c r="E17" s="317"/>
      <c r="F17" s="538"/>
      <c r="G17" s="328"/>
      <c r="H17" s="328"/>
      <c r="I17" s="328"/>
      <c r="J17" s="328"/>
      <c r="K17" s="538"/>
      <c r="L17" s="538"/>
      <c r="M17" s="538"/>
      <c r="N17" s="538"/>
      <c r="O17" s="538"/>
      <c r="P17" s="538"/>
      <c r="Q17" s="538"/>
      <c r="R17" s="538"/>
      <c r="S17" s="538"/>
      <c r="T17" s="538"/>
      <c r="U17" s="538"/>
      <c r="V17" s="538"/>
      <c r="W17" s="113" t="str">
        <f t="shared" si="1"/>
        <v>Đúng</v>
      </c>
      <c r="X17" s="113" t="str">
        <f t="shared" si="2"/>
        <v>Đúng</v>
      </c>
      <c r="Y17" s="113" t="str">
        <f t="shared" si="3"/>
        <v>Đúng</v>
      </c>
    </row>
    <row r="18" spans="1:25" s="51" customFormat="1" ht="18.75" customHeight="1" x14ac:dyDescent="0.2">
      <c r="A18" s="556"/>
      <c r="B18" s="557" t="s">
        <v>565</v>
      </c>
      <c r="C18" s="350">
        <f t="shared" si="5"/>
        <v>0</v>
      </c>
      <c r="D18" s="317"/>
      <c r="E18" s="317"/>
      <c r="F18" s="538"/>
      <c r="G18" s="328"/>
      <c r="H18" s="328"/>
      <c r="I18" s="328"/>
      <c r="J18" s="328"/>
      <c r="K18" s="538"/>
      <c r="L18" s="538"/>
      <c r="M18" s="538"/>
      <c r="N18" s="538"/>
      <c r="O18" s="538"/>
      <c r="P18" s="538"/>
      <c r="Q18" s="538"/>
      <c r="R18" s="538"/>
      <c r="S18" s="538"/>
      <c r="T18" s="538"/>
      <c r="U18" s="538"/>
      <c r="V18" s="538"/>
      <c r="W18" s="113" t="str">
        <f t="shared" si="1"/>
        <v>Đúng</v>
      </c>
      <c r="X18" s="113" t="str">
        <f t="shared" si="2"/>
        <v>Đúng</v>
      </c>
      <c r="Y18" s="113" t="str">
        <f t="shared" si="3"/>
        <v>Đúng</v>
      </c>
    </row>
    <row r="19" spans="1:25" s="51" customFormat="1" ht="15.75" customHeight="1" x14ac:dyDescent="0.2">
      <c r="A19" s="556"/>
      <c r="B19" s="557" t="s">
        <v>566</v>
      </c>
      <c r="C19" s="350">
        <f t="shared" si="5"/>
        <v>0</v>
      </c>
      <c r="D19" s="317"/>
      <c r="E19" s="317"/>
      <c r="F19" s="538"/>
      <c r="G19" s="538"/>
      <c r="H19" s="328"/>
      <c r="I19" s="328"/>
      <c r="J19" s="328"/>
      <c r="K19" s="538"/>
      <c r="L19" s="538"/>
      <c r="M19" s="538"/>
      <c r="N19" s="538"/>
      <c r="O19" s="538"/>
      <c r="P19" s="538"/>
      <c r="Q19" s="538"/>
      <c r="R19" s="538"/>
      <c r="S19" s="538"/>
      <c r="T19" s="538"/>
      <c r="U19" s="538"/>
      <c r="V19" s="538"/>
      <c r="W19" s="113" t="str">
        <f t="shared" si="1"/>
        <v>Đúng</v>
      </c>
      <c r="X19" s="113" t="str">
        <f t="shared" si="2"/>
        <v>Đúng</v>
      </c>
      <c r="Y19" s="113" t="str">
        <f t="shared" si="3"/>
        <v>Đúng</v>
      </c>
    </row>
    <row r="20" spans="1:25" s="51" customFormat="1" ht="24.75" customHeight="1" x14ac:dyDescent="0.2">
      <c r="A20" s="556"/>
      <c r="B20" s="557" t="s">
        <v>567</v>
      </c>
      <c r="C20" s="350">
        <f t="shared" si="5"/>
        <v>0</v>
      </c>
      <c r="D20" s="317"/>
      <c r="E20" s="317"/>
      <c r="F20" s="538"/>
      <c r="G20" s="538"/>
      <c r="H20" s="538"/>
      <c r="I20" s="328"/>
      <c r="J20" s="328"/>
      <c r="K20" s="538"/>
      <c r="L20" s="538"/>
      <c r="M20" s="538"/>
      <c r="N20" s="538"/>
      <c r="O20" s="538"/>
      <c r="P20" s="538"/>
      <c r="Q20" s="538"/>
      <c r="R20" s="538"/>
      <c r="S20" s="538"/>
      <c r="T20" s="538"/>
      <c r="U20" s="538"/>
      <c r="V20" s="538"/>
      <c r="W20" s="113" t="str">
        <f t="shared" si="1"/>
        <v>Đúng</v>
      </c>
      <c r="X20" s="113" t="str">
        <f t="shared" si="2"/>
        <v>Đúng</v>
      </c>
      <c r="Y20" s="113" t="str">
        <f t="shared" si="3"/>
        <v>Đúng</v>
      </c>
    </row>
    <row r="21" spans="1:25" s="51" customFormat="1" ht="15" customHeight="1" x14ac:dyDescent="0.2">
      <c r="A21" s="556"/>
      <c r="B21" s="557" t="s">
        <v>127</v>
      </c>
      <c r="C21" s="350">
        <f t="shared" si="5"/>
        <v>0</v>
      </c>
      <c r="D21" s="317"/>
      <c r="E21" s="317"/>
      <c r="F21" s="538"/>
      <c r="G21" s="538"/>
      <c r="H21" s="538"/>
      <c r="I21" s="328"/>
      <c r="J21" s="328"/>
      <c r="K21" s="538"/>
      <c r="L21" s="538"/>
      <c r="M21" s="538"/>
      <c r="N21" s="538"/>
      <c r="O21" s="538"/>
      <c r="P21" s="538"/>
      <c r="Q21" s="538"/>
      <c r="R21" s="538"/>
      <c r="S21" s="538"/>
      <c r="T21" s="538"/>
      <c r="U21" s="538"/>
      <c r="V21" s="538"/>
      <c r="W21" s="113" t="str">
        <f t="shared" si="1"/>
        <v>Đúng</v>
      </c>
      <c r="X21" s="113" t="str">
        <f t="shared" si="2"/>
        <v>Đúng</v>
      </c>
      <c r="Y21" s="113" t="str">
        <f t="shared" si="3"/>
        <v>Đúng</v>
      </c>
    </row>
    <row r="22" spans="1:25" s="51" customFormat="1" ht="15" customHeight="1" x14ac:dyDescent="0.2">
      <c r="A22" s="556"/>
      <c r="B22" s="557" t="s">
        <v>297</v>
      </c>
      <c r="C22" s="350">
        <f t="shared" ref="C22:C23" si="6">SUM(D22:J22)</f>
        <v>0</v>
      </c>
      <c r="D22" s="317"/>
      <c r="E22" s="317"/>
      <c r="F22" s="538"/>
      <c r="G22" s="538"/>
      <c r="H22" s="538"/>
      <c r="I22" s="538"/>
      <c r="J22" s="328"/>
      <c r="K22" s="538"/>
      <c r="L22" s="538"/>
      <c r="M22" s="538"/>
      <c r="N22" s="538"/>
      <c r="O22" s="538"/>
      <c r="P22" s="538"/>
      <c r="Q22" s="538"/>
      <c r="R22" s="538"/>
      <c r="S22" s="538"/>
      <c r="T22" s="538"/>
      <c r="U22" s="538"/>
      <c r="V22" s="538"/>
      <c r="W22" s="113" t="str">
        <f t="shared" si="1"/>
        <v>Đúng</v>
      </c>
      <c r="X22" s="113" t="str">
        <f t="shared" si="2"/>
        <v>Đúng</v>
      </c>
      <c r="Y22" s="113" t="str">
        <f t="shared" si="3"/>
        <v>Đúng</v>
      </c>
    </row>
    <row r="23" spans="1:25" s="51" customFormat="1" ht="15" customHeight="1" x14ac:dyDescent="0.2">
      <c r="A23" s="556"/>
      <c r="B23" s="557" t="s">
        <v>151</v>
      </c>
      <c r="C23" s="350">
        <f t="shared" si="6"/>
        <v>0</v>
      </c>
      <c r="D23" s="317"/>
      <c r="E23" s="317"/>
      <c r="F23" s="538"/>
      <c r="G23" s="538"/>
      <c r="H23" s="538"/>
      <c r="I23" s="538"/>
      <c r="J23" s="538"/>
      <c r="K23" s="538"/>
      <c r="L23" s="538"/>
      <c r="M23" s="538"/>
      <c r="N23" s="538"/>
      <c r="O23" s="538"/>
      <c r="P23" s="538"/>
      <c r="Q23" s="538"/>
      <c r="R23" s="538"/>
      <c r="S23" s="538"/>
      <c r="T23" s="538"/>
      <c r="U23" s="538"/>
      <c r="V23" s="538"/>
      <c r="W23" s="113" t="str">
        <f t="shared" si="1"/>
        <v>Đúng</v>
      </c>
      <c r="X23" s="113" t="str">
        <f t="shared" si="2"/>
        <v>Đúng</v>
      </c>
      <c r="Y23" s="113" t="str">
        <f t="shared" si="3"/>
        <v>Đúng</v>
      </c>
    </row>
    <row r="24" spans="1:25" s="51" customFormat="1" ht="15" customHeight="1" x14ac:dyDescent="0.2">
      <c r="A24" s="569"/>
      <c r="B24" s="570" t="s">
        <v>10</v>
      </c>
      <c r="C24" s="560">
        <f>SUM(D24:J24)</f>
        <v>0</v>
      </c>
      <c r="D24" s="332"/>
      <c r="E24" s="332"/>
      <c r="F24" s="571"/>
      <c r="G24" s="571"/>
      <c r="H24" s="571"/>
      <c r="I24" s="571"/>
      <c r="J24" s="571"/>
      <c r="K24" s="571"/>
      <c r="L24" s="571"/>
      <c r="M24" s="571"/>
      <c r="N24" s="571"/>
      <c r="O24" s="538"/>
      <c r="P24" s="538"/>
      <c r="Q24" s="571"/>
      <c r="R24" s="571"/>
      <c r="S24" s="571"/>
      <c r="T24" s="571"/>
      <c r="U24" s="571"/>
      <c r="V24" s="571"/>
      <c r="W24" s="113" t="str">
        <f t="shared" si="1"/>
        <v>Đúng</v>
      </c>
      <c r="X24" s="113" t="str">
        <f t="shared" si="2"/>
        <v>Đúng</v>
      </c>
      <c r="Y24" s="113" t="str">
        <f t="shared" si="3"/>
        <v>Đúng</v>
      </c>
    </row>
    <row r="25" spans="1:25" s="51" customFormat="1" ht="15" customHeight="1" x14ac:dyDescent="0.2">
      <c r="A25" s="563" t="s">
        <v>28</v>
      </c>
      <c r="B25" s="564" t="s">
        <v>5</v>
      </c>
      <c r="C25" s="335">
        <f>SUM(C26:C28)</f>
        <v>0</v>
      </c>
      <c r="D25" s="335">
        <f t="shared" ref="D25:J25" si="7">SUM(D26:D28)</f>
        <v>0</v>
      </c>
      <c r="E25" s="335">
        <f t="shared" si="7"/>
        <v>0</v>
      </c>
      <c r="F25" s="335">
        <f t="shared" si="7"/>
        <v>0</v>
      </c>
      <c r="G25" s="335">
        <f t="shared" si="7"/>
        <v>0</v>
      </c>
      <c r="H25" s="335">
        <f t="shared" si="7"/>
        <v>0</v>
      </c>
      <c r="I25" s="335">
        <f t="shared" si="7"/>
        <v>0</v>
      </c>
      <c r="J25" s="335">
        <f t="shared" si="7"/>
        <v>0</v>
      </c>
      <c r="K25" s="543"/>
      <c r="L25" s="543"/>
      <c r="M25" s="543"/>
      <c r="N25" s="543"/>
      <c r="O25" s="543"/>
      <c r="P25" s="543"/>
      <c r="Q25" s="543"/>
      <c r="R25" s="543"/>
      <c r="S25" s="543"/>
      <c r="T25" s="543"/>
      <c r="U25" s="543"/>
      <c r="V25" s="543"/>
      <c r="W25" s="113"/>
      <c r="X25" s="113"/>
      <c r="Y25" s="113"/>
    </row>
    <row r="26" spans="1:25" s="51" customFormat="1" ht="15" customHeight="1" x14ac:dyDescent="0.2">
      <c r="A26" s="569"/>
      <c r="B26" s="570" t="s">
        <v>378</v>
      </c>
      <c r="C26" s="560">
        <f>SUM(D26:J26)</f>
        <v>0</v>
      </c>
      <c r="D26" s="332"/>
      <c r="E26" s="332"/>
      <c r="F26" s="571"/>
      <c r="G26" s="571"/>
      <c r="H26" s="571"/>
      <c r="I26" s="571"/>
      <c r="J26" s="571"/>
      <c r="K26" s="575"/>
      <c r="L26" s="575"/>
      <c r="M26" s="575"/>
      <c r="N26" s="575"/>
      <c r="O26" s="545"/>
      <c r="P26" s="545"/>
      <c r="Q26" s="575"/>
      <c r="R26" s="575"/>
      <c r="S26" s="575"/>
      <c r="T26" s="575"/>
      <c r="U26" s="575"/>
      <c r="V26" s="575"/>
      <c r="W26" s="113"/>
      <c r="X26" s="113"/>
      <c r="Y26" s="113"/>
    </row>
    <row r="27" spans="1:25" s="51" customFormat="1" ht="15" customHeight="1" x14ac:dyDescent="0.2">
      <c r="A27" s="569"/>
      <c r="B27" s="570" t="s">
        <v>113</v>
      </c>
      <c r="C27" s="560">
        <f>SUM(D27:J27)</f>
        <v>0</v>
      </c>
      <c r="D27" s="332"/>
      <c r="E27" s="332"/>
      <c r="F27" s="571"/>
      <c r="G27" s="571"/>
      <c r="H27" s="571"/>
      <c r="I27" s="571"/>
      <c r="J27" s="571"/>
      <c r="K27" s="575"/>
      <c r="L27" s="575"/>
      <c r="M27" s="575"/>
      <c r="N27" s="575"/>
      <c r="O27" s="545"/>
      <c r="P27" s="545"/>
      <c r="Q27" s="575"/>
      <c r="R27" s="575"/>
      <c r="S27" s="575"/>
      <c r="T27" s="575"/>
      <c r="U27" s="575"/>
      <c r="V27" s="575"/>
      <c r="W27" s="113"/>
      <c r="X27" s="113"/>
      <c r="Y27" s="113"/>
    </row>
    <row r="28" spans="1:25" s="51" customFormat="1" ht="15" customHeight="1" x14ac:dyDescent="0.2">
      <c r="A28" s="569"/>
      <c r="B28" s="570" t="s">
        <v>114</v>
      </c>
      <c r="C28" s="560">
        <f t="shared" ref="C28:C31" si="8">SUM(D28:J28)</f>
        <v>0</v>
      </c>
      <c r="D28" s="332"/>
      <c r="E28" s="332"/>
      <c r="F28" s="571"/>
      <c r="G28" s="571"/>
      <c r="H28" s="571"/>
      <c r="I28" s="571"/>
      <c r="J28" s="571"/>
      <c r="K28" s="575"/>
      <c r="L28" s="575"/>
      <c r="M28" s="575"/>
      <c r="N28" s="575"/>
      <c r="O28" s="545"/>
      <c r="P28" s="545"/>
      <c r="Q28" s="575"/>
      <c r="R28" s="575"/>
      <c r="S28" s="575"/>
      <c r="T28" s="575"/>
      <c r="U28" s="575"/>
      <c r="V28" s="575"/>
      <c r="W28" s="113"/>
      <c r="X28" s="113"/>
      <c r="Y28" s="113"/>
    </row>
    <row r="29" spans="1:25" s="51" customFormat="1" ht="15" customHeight="1" x14ac:dyDescent="0.2">
      <c r="A29" s="569"/>
      <c r="B29" s="570" t="s">
        <v>116</v>
      </c>
      <c r="C29" s="560">
        <f t="shared" si="8"/>
        <v>0</v>
      </c>
      <c r="D29" s="332"/>
      <c r="E29" s="332"/>
      <c r="F29" s="571"/>
      <c r="G29" s="571"/>
      <c r="H29" s="571"/>
      <c r="I29" s="571"/>
      <c r="J29" s="571"/>
      <c r="K29" s="575"/>
      <c r="L29" s="575"/>
      <c r="M29" s="575"/>
      <c r="N29" s="575"/>
      <c r="O29" s="545"/>
      <c r="P29" s="545"/>
      <c r="Q29" s="575"/>
      <c r="R29" s="575"/>
      <c r="S29" s="575"/>
      <c r="T29" s="575"/>
      <c r="U29" s="575"/>
      <c r="V29" s="575"/>
      <c r="W29" s="113"/>
      <c r="X29" s="113"/>
      <c r="Y29" s="113"/>
    </row>
    <row r="30" spans="1:25" s="51" customFormat="1" ht="15" customHeight="1" x14ac:dyDescent="0.2">
      <c r="A30" s="569"/>
      <c r="B30" s="570" t="s">
        <v>117</v>
      </c>
      <c r="C30" s="560">
        <f t="shared" si="8"/>
        <v>0</v>
      </c>
      <c r="D30" s="332"/>
      <c r="E30" s="332"/>
      <c r="F30" s="571"/>
      <c r="G30" s="571"/>
      <c r="H30" s="571"/>
      <c r="I30" s="571"/>
      <c r="J30" s="571"/>
      <c r="K30" s="575"/>
      <c r="L30" s="575"/>
      <c r="M30" s="575"/>
      <c r="N30" s="575"/>
      <c r="O30" s="545"/>
      <c r="P30" s="545"/>
      <c r="Q30" s="575"/>
      <c r="R30" s="575"/>
      <c r="S30" s="575"/>
      <c r="T30" s="575"/>
      <c r="U30" s="575"/>
      <c r="V30" s="575"/>
      <c r="W30" s="113"/>
      <c r="X30" s="113"/>
      <c r="Y30" s="113"/>
    </row>
    <row r="31" spans="1:25" s="51" customFormat="1" ht="15" customHeight="1" x14ac:dyDescent="0.2">
      <c r="A31" s="569"/>
      <c r="B31" s="570" t="s">
        <v>118</v>
      </c>
      <c r="C31" s="560">
        <f t="shared" si="8"/>
        <v>0</v>
      </c>
      <c r="D31" s="332"/>
      <c r="E31" s="332"/>
      <c r="F31" s="571"/>
      <c r="G31" s="571"/>
      <c r="H31" s="571"/>
      <c r="I31" s="571"/>
      <c r="J31" s="571"/>
      <c r="K31" s="575"/>
      <c r="L31" s="575"/>
      <c r="M31" s="575"/>
      <c r="N31" s="575"/>
      <c r="O31" s="545"/>
      <c r="P31" s="545"/>
      <c r="Q31" s="575"/>
      <c r="R31" s="575"/>
      <c r="S31" s="575"/>
      <c r="T31" s="575"/>
      <c r="U31" s="575"/>
      <c r="V31" s="575"/>
      <c r="W31" s="113"/>
      <c r="X31" s="113"/>
      <c r="Y31" s="113"/>
    </row>
    <row r="32" spans="1:25" s="51" customFormat="1" ht="15" customHeight="1" x14ac:dyDescent="0.2">
      <c r="A32" s="563"/>
      <c r="B32" s="572" t="s">
        <v>128</v>
      </c>
      <c r="C32" s="573">
        <f>SUM(D32:J32)</f>
        <v>0</v>
      </c>
      <c r="D32" s="574"/>
      <c r="E32" s="574"/>
      <c r="F32" s="574"/>
      <c r="G32" s="574"/>
      <c r="H32" s="574"/>
      <c r="I32" s="574"/>
      <c r="J32" s="574"/>
      <c r="K32" s="576"/>
      <c r="L32" s="576"/>
      <c r="M32" s="576"/>
      <c r="N32" s="576"/>
      <c r="O32" s="576"/>
      <c r="P32" s="576"/>
      <c r="Q32" s="576"/>
      <c r="R32" s="576"/>
      <c r="S32" s="576"/>
      <c r="T32" s="576"/>
      <c r="U32" s="576"/>
      <c r="V32" s="576"/>
      <c r="W32" s="113"/>
      <c r="X32" s="367"/>
    </row>
    <row r="33" spans="1:24" s="51" customFormat="1" ht="6" customHeight="1" x14ac:dyDescent="0.2">
      <c r="A33" s="223"/>
      <c r="B33" s="224"/>
      <c r="C33" s="225"/>
      <c r="D33" s="226"/>
      <c r="E33" s="226"/>
      <c r="F33" s="226"/>
      <c r="G33" s="226"/>
      <c r="H33" s="226"/>
      <c r="I33" s="226"/>
      <c r="J33" s="226"/>
      <c r="K33" s="227"/>
      <c r="L33" s="227"/>
      <c r="M33" s="227"/>
      <c r="N33" s="227"/>
      <c r="O33" s="227"/>
      <c r="P33" s="227"/>
      <c r="Q33" s="227"/>
      <c r="R33" s="227"/>
      <c r="S33" s="227"/>
      <c r="T33" s="227"/>
      <c r="U33" s="227"/>
      <c r="V33" s="227"/>
      <c r="W33" s="301"/>
      <c r="X33" s="367"/>
    </row>
    <row r="34" spans="1:24" x14ac:dyDescent="0.25">
      <c r="B34" s="228"/>
      <c r="C34" s="85"/>
      <c r="D34" s="228"/>
      <c r="E34" s="228"/>
      <c r="F34" s="228"/>
      <c r="G34" s="228"/>
      <c r="H34" s="228"/>
      <c r="I34" s="228"/>
      <c r="J34" s="228"/>
      <c r="K34" s="228"/>
      <c r="L34" s="228"/>
      <c r="M34" s="228"/>
      <c r="N34" s="228"/>
      <c r="O34" s="228"/>
      <c r="P34" s="228"/>
      <c r="Q34" s="228"/>
      <c r="R34" s="228"/>
      <c r="S34" s="228"/>
      <c r="T34" s="228"/>
      <c r="U34" s="228"/>
      <c r="V34" s="228"/>
    </row>
    <row r="35" spans="1:24" x14ac:dyDescent="0.25">
      <c r="B35" s="86"/>
      <c r="C35" s="113" t="str">
        <f t="shared" ref="C35:V35" si="9">IF(C7=C12, "Đúng","Sai")</f>
        <v>Đúng</v>
      </c>
      <c r="D35" s="113" t="str">
        <f t="shared" si="9"/>
        <v>Đúng</v>
      </c>
      <c r="E35" s="113" t="str">
        <f t="shared" si="9"/>
        <v>Đúng</v>
      </c>
      <c r="F35" s="113" t="str">
        <f t="shared" si="9"/>
        <v>Đúng</v>
      </c>
      <c r="G35" s="113" t="str">
        <f t="shared" si="9"/>
        <v>Đúng</v>
      </c>
      <c r="H35" s="113" t="str">
        <f t="shared" si="9"/>
        <v>Đúng</v>
      </c>
      <c r="I35" s="113" t="str">
        <f t="shared" si="9"/>
        <v>Đúng</v>
      </c>
      <c r="J35" s="113" t="str">
        <f t="shared" si="9"/>
        <v>Đúng</v>
      </c>
      <c r="K35" s="113" t="str">
        <f t="shared" si="9"/>
        <v>Đúng</v>
      </c>
      <c r="L35" s="113" t="str">
        <f t="shared" si="9"/>
        <v>Đúng</v>
      </c>
      <c r="M35" s="113" t="str">
        <f t="shared" si="9"/>
        <v>Đúng</v>
      </c>
      <c r="N35" s="113" t="str">
        <f t="shared" si="9"/>
        <v>Đúng</v>
      </c>
      <c r="O35" s="113" t="str">
        <f t="shared" si="9"/>
        <v>Đúng</v>
      </c>
      <c r="P35" s="113" t="str">
        <f t="shared" si="9"/>
        <v>Đúng</v>
      </c>
      <c r="Q35" s="113" t="str">
        <f t="shared" si="9"/>
        <v>Đúng</v>
      </c>
      <c r="R35" s="113" t="str">
        <f t="shared" si="9"/>
        <v>Đúng</v>
      </c>
      <c r="S35" s="113" t="str">
        <f t="shared" si="9"/>
        <v>Đúng</v>
      </c>
      <c r="T35" s="113" t="str">
        <f t="shared" si="9"/>
        <v>Đúng</v>
      </c>
      <c r="U35" s="113" t="str">
        <f t="shared" si="9"/>
        <v>Đúng</v>
      </c>
      <c r="V35" s="113" t="str">
        <f t="shared" si="9"/>
        <v>Đúng</v>
      </c>
      <c r="W35" s="303"/>
    </row>
    <row r="36" spans="1:24" x14ac:dyDescent="0.25">
      <c r="B36" s="86"/>
      <c r="C36" s="113" t="str">
        <f t="shared" ref="C36:J36" si="10">IF(C32&lt;=C7, "Đúng","Sai")</f>
        <v>Đúng</v>
      </c>
      <c r="D36" s="113" t="str">
        <f t="shared" si="10"/>
        <v>Đúng</v>
      </c>
      <c r="E36" s="113" t="str">
        <f t="shared" si="10"/>
        <v>Đúng</v>
      </c>
      <c r="F36" s="113" t="str">
        <f t="shared" si="10"/>
        <v>Đúng</v>
      </c>
      <c r="G36" s="113" t="str">
        <f t="shared" si="10"/>
        <v>Đúng</v>
      </c>
      <c r="H36" s="113" t="str">
        <f t="shared" si="10"/>
        <v>Đúng</v>
      </c>
      <c r="I36" s="113" t="str">
        <f t="shared" si="10"/>
        <v>Đúng</v>
      </c>
      <c r="J36" s="113" t="str">
        <f t="shared" si="10"/>
        <v>Đúng</v>
      </c>
      <c r="K36" s="86"/>
      <c r="L36" s="86"/>
      <c r="M36" s="86"/>
      <c r="N36" s="86"/>
      <c r="O36" s="86"/>
      <c r="P36" s="86"/>
      <c r="Q36" s="86"/>
      <c r="R36" s="86"/>
      <c r="S36" s="86"/>
      <c r="T36" s="86"/>
      <c r="U36" s="86"/>
      <c r="V36" s="86"/>
      <c r="W36" s="303"/>
    </row>
    <row r="37" spans="1:24" x14ac:dyDescent="0.25">
      <c r="B37" s="86"/>
      <c r="C37" s="86"/>
      <c r="D37" s="86"/>
      <c r="E37" s="86"/>
      <c r="F37" s="86"/>
      <c r="G37" s="86"/>
      <c r="H37" s="86"/>
      <c r="I37" s="86"/>
      <c r="J37" s="86"/>
      <c r="K37" s="86"/>
      <c r="L37" s="86"/>
      <c r="M37" s="86"/>
      <c r="N37" s="86"/>
      <c r="O37" s="86"/>
      <c r="P37" s="86"/>
      <c r="Q37" s="86"/>
      <c r="R37" s="86"/>
      <c r="S37" s="86"/>
      <c r="T37" s="86"/>
      <c r="U37" s="86"/>
      <c r="V37" s="86"/>
      <c r="W37" s="303"/>
    </row>
    <row r="38" spans="1:24" x14ac:dyDescent="0.25">
      <c r="B38" s="86"/>
      <c r="C38" s="86"/>
      <c r="D38" s="86"/>
      <c r="E38" s="86"/>
      <c r="F38" s="86"/>
      <c r="G38" s="86"/>
      <c r="H38" s="86"/>
      <c r="I38" s="86"/>
      <c r="J38" s="86"/>
      <c r="K38" s="86"/>
      <c r="L38" s="86"/>
      <c r="M38" s="86"/>
      <c r="N38" s="86"/>
      <c r="O38" s="86"/>
      <c r="P38" s="86"/>
      <c r="Q38" s="86"/>
      <c r="R38" s="86"/>
      <c r="S38" s="86"/>
      <c r="T38" s="86"/>
      <c r="U38" s="86"/>
      <c r="V38" s="86"/>
      <c r="W38" s="303"/>
    </row>
    <row r="39" spans="1:24" x14ac:dyDescent="0.25">
      <c r="B39" s="85"/>
      <c r="C39" s="85"/>
      <c r="D39" s="85"/>
      <c r="E39" s="85"/>
      <c r="F39" s="85"/>
      <c r="G39" s="85"/>
      <c r="H39" s="85"/>
      <c r="I39" s="85"/>
      <c r="J39" s="85"/>
      <c r="K39" s="85"/>
      <c r="L39" s="85"/>
      <c r="M39" s="85"/>
      <c r="N39" s="85"/>
      <c r="O39" s="85"/>
      <c r="P39" s="85"/>
      <c r="Q39" s="85"/>
      <c r="R39" s="85"/>
      <c r="S39" s="85"/>
      <c r="T39" s="85"/>
      <c r="U39" s="85"/>
      <c r="V39" s="85"/>
    </row>
    <row r="40" spans="1:24" x14ac:dyDescent="0.25">
      <c r="B40" s="85"/>
      <c r="C40" s="85"/>
      <c r="D40" s="85"/>
      <c r="E40" s="85"/>
      <c r="F40" s="85"/>
      <c r="G40" s="85"/>
      <c r="H40" s="85"/>
      <c r="I40" s="85"/>
      <c r="J40" s="85"/>
      <c r="K40" s="85"/>
      <c r="L40" s="85"/>
      <c r="M40" s="85"/>
      <c r="N40" s="85"/>
      <c r="O40" s="85"/>
      <c r="P40" s="85"/>
      <c r="Q40" s="85"/>
      <c r="R40" s="85"/>
      <c r="S40" s="85"/>
      <c r="T40" s="85"/>
      <c r="U40" s="85"/>
      <c r="V40" s="85"/>
    </row>
  </sheetData>
  <sheetProtection formatCells="0" formatColumns="0" formatRows="0"/>
  <mergeCells count="25">
    <mergeCell ref="T2:V2"/>
    <mergeCell ref="N3:V3"/>
    <mergeCell ref="F4:F5"/>
    <mergeCell ref="D4:D5"/>
    <mergeCell ref="E4:E5"/>
    <mergeCell ref="L4:L5"/>
    <mergeCell ref="G4:G5"/>
    <mergeCell ref="H4:H5"/>
    <mergeCell ref="I4:I5"/>
    <mergeCell ref="A1:R1"/>
    <mergeCell ref="Q4:S4"/>
    <mergeCell ref="T4:V4"/>
    <mergeCell ref="O4:O5"/>
    <mergeCell ref="M4:M5"/>
    <mergeCell ref="N4:N5"/>
    <mergeCell ref="P4:P5"/>
    <mergeCell ref="T1:V1"/>
    <mergeCell ref="A2:H2"/>
    <mergeCell ref="A3:A5"/>
    <mergeCell ref="B3:B5"/>
    <mergeCell ref="C3:C5"/>
    <mergeCell ref="D3:J3"/>
    <mergeCell ref="K3:M3"/>
    <mergeCell ref="J4:J5"/>
    <mergeCell ref="K4:K5"/>
  </mergeCells>
  <conditionalFormatting sqref="W1:W1048576 A35:W35 Y35:XFD35 C36:J36">
    <cfRule type="cellIs" dxfId="34" priority="3" operator="equal">
      <formula>"Đúng"</formula>
    </cfRule>
  </conditionalFormatting>
  <conditionalFormatting sqref="X7:Y31">
    <cfRule type="cellIs" dxfId="33" priority="1" operator="equal">
      <formula>"Đúng"</formula>
    </cfRule>
  </conditionalFormatting>
  <pageMargins left="0.51181102362204722" right="0.23622047244094491" top="0.23622047244094491" bottom="0.23622047244094491"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0000"/>
    <pageSetUpPr fitToPage="1"/>
  </sheetPr>
  <dimension ref="A1:CM26"/>
  <sheetViews>
    <sheetView topLeftCell="A15" zoomScale="115" zoomScaleNormal="115" workbookViewId="0">
      <selection activeCell="S21" sqref="S21"/>
    </sheetView>
  </sheetViews>
  <sheetFormatPr defaultColWidth="5.42578125" defaultRowHeight="15.75" x14ac:dyDescent="0.25"/>
  <cols>
    <col min="1" max="1" width="5.7109375" style="20" customWidth="1"/>
    <col min="2" max="2" width="42" style="2" customWidth="1"/>
    <col min="3" max="3" width="7.28515625" style="19" customWidth="1"/>
    <col min="4" max="7" width="6" style="2" customWidth="1"/>
    <col min="8" max="8" width="8.7109375" style="2" customWidth="1"/>
    <col min="9" max="9" width="6" style="2" customWidth="1"/>
    <col min="10" max="10" width="10.85546875" style="2" customWidth="1"/>
    <col min="11" max="11" width="6.7109375" style="2" customWidth="1"/>
    <col min="12" max="12" width="6" style="2" customWidth="1"/>
    <col min="13" max="13" width="6.7109375" style="2" customWidth="1"/>
    <col min="14" max="18" width="6" style="2" customWidth="1"/>
    <col min="19" max="19" width="6.42578125" style="2" customWidth="1"/>
    <col min="20" max="20" width="7.42578125" style="2" customWidth="1"/>
    <col min="21" max="257" width="5.42578125" style="2"/>
    <col min="258" max="258" width="5.7109375" style="2" customWidth="1"/>
    <col min="259" max="259" width="44.42578125" style="2" customWidth="1"/>
    <col min="260" max="260" width="7.28515625" style="2" customWidth="1"/>
    <col min="261" max="274" width="6" style="2" customWidth="1"/>
    <col min="275" max="513" width="5.42578125" style="2"/>
    <col min="514" max="514" width="5.7109375" style="2" customWidth="1"/>
    <col min="515" max="515" width="44.42578125" style="2" customWidth="1"/>
    <col min="516" max="516" width="7.28515625" style="2" customWidth="1"/>
    <col min="517" max="530" width="6" style="2" customWidth="1"/>
    <col min="531" max="769" width="5.42578125" style="2"/>
    <col min="770" max="770" width="5.7109375" style="2" customWidth="1"/>
    <col min="771" max="771" width="44.42578125" style="2" customWidth="1"/>
    <col min="772" max="772" width="7.28515625" style="2" customWidth="1"/>
    <col min="773" max="786" width="6" style="2" customWidth="1"/>
    <col min="787" max="1025" width="5.42578125" style="2"/>
    <col min="1026" max="1026" width="5.7109375" style="2" customWidth="1"/>
    <col min="1027" max="1027" width="44.42578125" style="2" customWidth="1"/>
    <col min="1028" max="1028" width="7.28515625" style="2" customWidth="1"/>
    <col min="1029" max="1042" width="6" style="2" customWidth="1"/>
    <col min="1043" max="1281" width="5.42578125" style="2"/>
    <col min="1282" max="1282" width="5.7109375" style="2" customWidth="1"/>
    <col min="1283" max="1283" width="44.42578125" style="2" customWidth="1"/>
    <col min="1284" max="1284" width="7.28515625" style="2" customWidth="1"/>
    <col min="1285" max="1298" width="6" style="2" customWidth="1"/>
    <col min="1299" max="1537" width="5.42578125" style="2"/>
    <col min="1538" max="1538" width="5.7109375" style="2" customWidth="1"/>
    <col min="1539" max="1539" width="44.42578125" style="2" customWidth="1"/>
    <col min="1540" max="1540" width="7.28515625" style="2" customWidth="1"/>
    <col min="1541" max="1554" width="6" style="2" customWidth="1"/>
    <col min="1555" max="1793" width="5.42578125" style="2"/>
    <col min="1794" max="1794" width="5.7109375" style="2" customWidth="1"/>
    <col min="1795" max="1795" width="44.42578125" style="2" customWidth="1"/>
    <col min="1796" max="1796" width="7.28515625" style="2" customWidth="1"/>
    <col min="1797" max="1810" width="6" style="2" customWidth="1"/>
    <col min="1811" max="2049" width="5.42578125" style="2"/>
    <col min="2050" max="2050" width="5.7109375" style="2" customWidth="1"/>
    <col min="2051" max="2051" width="44.42578125" style="2" customWidth="1"/>
    <col min="2052" max="2052" width="7.28515625" style="2" customWidth="1"/>
    <col min="2053" max="2066" width="6" style="2" customWidth="1"/>
    <col min="2067" max="2305" width="5.42578125" style="2"/>
    <col min="2306" max="2306" width="5.7109375" style="2" customWidth="1"/>
    <col min="2307" max="2307" width="44.42578125" style="2" customWidth="1"/>
    <col min="2308" max="2308" width="7.28515625" style="2" customWidth="1"/>
    <col min="2309" max="2322" width="6" style="2" customWidth="1"/>
    <col min="2323" max="2561" width="5.42578125" style="2"/>
    <col min="2562" max="2562" width="5.7109375" style="2" customWidth="1"/>
    <col min="2563" max="2563" width="44.42578125" style="2" customWidth="1"/>
    <col min="2564" max="2564" width="7.28515625" style="2" customWidth="1"/>
    <col min="2565" max="2578" width="6" style="2" customWidth="1"/>
    <col min="2579" max="2817" width="5.42578125" style="2"/>
    <col min="2818" max="2818" width="5.7109375" style="2" customWidth="1"/>
    <col min="2819" max="2819" width="44.42578125" style="2" customWidth="1"/>
    <col min="2820" max="2820" width="7.28515625" style="2" customWidth="1"/>
    <col min="2821" max="2834" width="6" style="2" customWidth="1"/>
    <col min="2835" max="3073" width="5.42578125" style="2"/>
    <col min="3074" max="3074" width="5.7109375" style="2" customWidth="1"/>
    <col min="3075" max="3075" width="44.42578125" style="2" customWidth="1"/>
    <col min="3076" max="3076" width="7.28515625" style="2" customWidth="1"/>
    <col min="3077" max="3090" width="6" style="2" customWidth="1"/>
    <col min="3091" max="3329" width="5.42578125" style="2"/>
    <col min="3330" max="3330" width="5.7109375" style="2" customWidth="1"/>
    <col min="3331" max="3331" width="44.42578125" style="2" customWidth="1"/>
    <col min="3332" max="3332" width="7.28515625" style="2" customWidth="1"/>
    <col min="3333" max="3346" width="6" style="2" customWidth="1"/>
    <col min="3347" max="3585" width="5.42578125" style="2"/>
    <col min="3586" max="3586" width="5.7109375" style="2" customWidth="1"/>
    <col min="3587" max="3587" width="44.42578125" style="2" customWidth="1"/>
    <col min="3588" max="3588" width="7.28515625" style="2" customWidth="1"/>
    <col min="3589" max="3602" width="6" style="2" customWidth="1"/>
    <col min="3603" max="3841" width="5.42578125" style="2"/>
    <col min="3842" max="3842" width="5.7109375" style="2" customWidth="1"/>
    <col min="3843" max="3843" width="44.42578125" style="2" customWidth="1"/>
    <col min="3844" max="3844" width="7.28515625" style="2" customWidth="1"/>
    <col min="3845" max="3858" width="6" style="2" customWidth="1"/>
    <col min="3859" max="4097" width="5.42578125" style="2"/>
    <col min="4098" max="4098" width="5.7109375" style="2" customWidth="1"/>
    <col min="4099" max="4099" width="44.42578125" style="2" customWidth="1"/>
    <col min="4100" max="4100" width="7.28515625" style="2" customWidth="1"/>
    <col min="4101" max="4114" width="6" style="2" customWidth="1"/>
    <col min="4115" max="4353" width="5.42578125" style="2"/>
    <col min="4354" max="4354" width="5.7109375" style="2" customWidth="1"/>
    <col min="4355" max="4355" width="44.42578125" style="2" customWidth="1"/>
    <col min="4356" max="4356" width="7.28515625" style="2" customWidth="1"/>
    <col min="4357" max="4370" width="6" style="2" customWidth="1"/>
    <col min="4371" max="4609" width="5.42578125" style="2"/>
    <col min="4610" max="4610" width="5.7109375" style="2" customWidth="1"/>
    <col min="4611" max="4611" width="44.42578125" style="2" customWidth="1"/>
    <col min="4612" max="4612" width="7.28515625" style="2" customWidth="1"/>
    <col min="4613" max="4626" width="6" style="2" customWidth="1"/>
    <col min="4627" max="4865" width="5.42578125" style="2"/>
    <col min="4866" max="4866" width="5.7109375" style="2" customWidth="1"/>
    <col min="4867" max="4867" width="44.42578125" style="2" customWidth="1"/>
    <col min="4868" max="4868" width="7.28515625" style="2" customWidth="1"/>
    <col min="4869" max="4882" width="6" style="2" customWidth="1"/>
    <col min="4883" max="5121" width="5.42578125" style="2"/>
    <col min="5122" max="5122" width="5.7109375" style="2" customWidth="1"/>
    <col min="5123" max="5123" width="44.42578125" style="2" customWidth="1"/>
    <col min="5124" max="5124" width="7.28515625" style="2" customWidth="1"/>
    <col min="5125" max="5138" width="6" style="2" customWidth="1"/>
    <col min="5139" max="5377" width="5.42578125" style="2"/>
    <col min="5378" max="5378" width="5.7109375" style="2" customWidth="1"/>
    <col min="5379" max="5379" width="44.42578125" style="2" customWidth="1"/>
    <col min="5380" max="5380" width="7.28515625" style="2" customWidth="1"/>
    <col min="5381" max="5394" width="6" style="2" customWidth="1"/>
    <col min="5395" max="5633" width="5.42578125" style="2"/>
    <col min="5634" max="5634" width="5.7109375" style="2" customWidth="1"/>
    <col min="5635" max="5635" width="44.42578125" style="2" customWidth="1"/>
    <col min="5636" max="5636" width="7.28515625" style="2" customWidth="1"/>
    <col min="5637" max="5650" width="6" style="2" customWidth="1"/>
    <col min="5651" max="5889" width="5.42578125" style="2"/>
    <col min="5890" max="5890" width="5.7109375" style="2" customWidth="1"/>
    <col min="5891" max="5891" width="44.42578125" style="2" customWidth="1"/>
    <col min="5892" max="5892" width="7.28515625" style="2" customWidth="1"/>
    <col min="5893" max="5906" width="6" style="2" customWidth="1"/>
    <col min="5907" max="6145" width="5.42578125" style="2"/>
    <col min="6146" max="6146" width="5.7109375" style="2" customWidth="1"/>
    <col min="6147" max="6147" width="44.42578125" style="2" customWidth="1"/>
    <col min="6148" max="6148" width="7.28515625" style="2" customWidth="1"/>
    <col min="6149" max="6162" width="6" style="2" customWidth="1"/>
    <col min="6163" max="6401" width="5.42578125" style="2"/>
    <col min="6402" max="6402" width="5.7109375" style="2" customWidth="1"/>
    <col min="6403" max="6403" width="44.42578125" style="2" customWidth="1"/>
    <col min="6404" max="6404" width="7.28515625" style="2" customWidth="1"/>
    <col min="6405" max="6418" width="6" style="2" customWidth="1"/>
    <col min="6419" max="6657" width="5.42578125" style="2"/>
    <col min="6658" max="6658" width="5.7109375" style="2" customWidth="1"/>
    <col min="6659" max="6659" width="44.42578125" style="2" customWidth="1"/>
    <col min="6660" max="6660" width="7.28515625" style="2" customWidth="1"/>
    <col min="6661" max="6674" width="6" style="2" customWidth="1"/>
    <col min="6675" max="6913" width="5.42578125" style="2"/>
    <col min="6914" max="6914" width="5.7109375" style="2" customWidth="1"/>
    <col min="6915" max="6915" width="44.42578125" style="2" customWidth="1"/>
    <col min="6916" max="6916" width="7.28515625" style="2" customWidth="1"/>
    <col min="6917" max="6930" width="6" style="2" customWidth="1"/>
    <col min="6931" max="7169" width="5.42578125" style="2"/>
    <col min="7170" max="7170" width="5.7109375" style="2" customWidth="1"/>
    <col min="7171" max="7171" width="44.42578125" style="2" customWidth="1"/>
    <col min="7172" max="7172" width="7.28515625" style="2" customWidth="1"/>
    <col min="7173" max="7186" width="6" style="2" customWidth="1"/>
    <col min="7187" max="7425" width="5.42578125" style="2"/>
    <col min="7426" max="7426" width="5.7109375" style="2" customWidth="1"/>
    <col min="7427" max="7427" width="44.42578125" style="2" customWidth="1"/>
    <col min="7428" max="7428" width="7.28515625" style="2" customWidth="1"/>
    <col min="7429" max="7442" width="6" style="2" customWidth="1"/>
    <col min="7443" max="7681" width="5.42578125" style="2"/>
    <col min="7682" max="7682" width="5.7109375" style="2" customWidth="1"/>
    <col min="7683" max="7683" width="44.42578125" style="2" customWidth="1"/>
    <col min="7684" max="7684" width="7.28515625" style="2" customWidth="1"/>
    <col min="7685" max="7698" width="6" style="2" customWidth="1"/>
    <col min="7699" max="7937" width="5.42578125" style="2"/>
    <col min="7938" max="7938" width="5.7109375" style="2" customWidth="1"/>
    <col min="7939" max="7939" width="44.42578125" style="2" customWidth="1"/>
    <col min="7940" max="7940" width="7.28515625" style="2" customWidth="1"/>
    <col min="7941" max="7954" width="6" style="2" customWidth="1"/>
    <col min="7955" max="8193" width="5.42578125" style="2"/>
    <col min="8194" max="8194" width="5.7109375" style="2" customWidth="1"/>
    <col min="8195" max="8195" width="44.42578125" style="2" customWidth="1"/>
    <col min="8196" max="8196" width="7.28515625" style="2" customWidth="1"/>
    <col min="8197" max="8210" width="6" style="2" customWidth="1"/>
    <col min="8211" max="8449" width="5.42578125" style="2"/>
    <col min="8450" max="8450" width="5.7109375" style="2" customWidth="1"/>
    <col min="8451" max="8451" width="44.42578125" style="2" customWidth="1"/>
    <col min="8452" max="8452" width="7.28515625" style="2" customWidth="1"/>
    <col min="8453" max="8466" width="6" style="2" customWidth="1"/>
    <col min="8467" max="8705" width="5.42578125" style="2"/>
    <col min="8706" max="8706" width="5.7109375" style="2" customWidth="1"/>
    <col min="8707" max="8707" width="44.42578125" style="2" customWidth="1"/>
    <col min="8708" max="8708" width="7.28515625" style="2" customWidth="1"/>
    <col min="8709" max="8722" width="6" style="2" customWidth="1"/>
    <col min="8723" max="8961" width="5.42578125" style="2"/>
    <col min="8962" max="8962" width="5.7109375" style="2" customWidth="1"/>
    <col min="8963" max="8963" width="44.42578125" style="2" customWidth="1"/>
    <col min="8964" max="8964" width="7.28515625" style="2" customWidth="1"/>
    <col min="8965" max="8978" width="6" style="2" customWidth="1"/>
    <col min="8979" max="9217" width="5.42578125" style="2"/>
    <col min="9218" max="9218" width="5.7109375" style="2" customWidth="1"/>
    <col min="9219" max="9219" width="44.42578125" style="2" customWidth="1"/>
    <col min="9220" max="9220" width="7.28515625" style="2" customWidth="1"/>
    <col min="9221" max="9234" width="6" style="2" customWidth="1"/>
    <col min="9235" max="9473" width="5.42578125" style="2"/>
    <col min="9474" max="9474" width="5.7109375" style="2" customWidth="1"/>
    <col min="9475" max="9475" width="44.42578125" style="2" customWidth="1"/>
    <col min="9476" max="9476" width="7.28515625" style="2" customWidth="1"/>
    <col min="9477" max="9490" width="6" style="2" customWidth="1"/>
    <col min="9491" max="9729" width="5.42578125" style="2"/>
    <col min="9730" max="9730" width="5.7109375" style="2" customWidth="1"/>
    <col min="9731" max="9731" width="44.42578125" style="2" customWidth="1"/>
    <col min="9732" max="9732" width="7.28515625" style="2" customWidth="1"/>
    <col min="9733" max="9746" width="6" style="2" customWidth="1"/>
    <col min="9747" max="9985" width="5.42578125" style="2"/>
    <col min="9986" max="9986" width="5.7109375" style="2" customWidth="1"/>
    <col min="9987" max="9987" width="44.42578125" style="2" customWidth="1"/>
    <col min="9988" max="9988" width="7.28515625" style="2" customWidth="1"/>
    <col min="9989" max="10002" width="6" style="2" customWidth="1"/>
    <col min="10003" max="10241" width="5.42578125" style="2"/>
    <col min="10242" max="10242" width="5.7109375" style="2" customWidth="1"/>
    <col min="10243" max="10243" width="44.42578125" style="2" customWidth="1"/>
    <col min="10244" max="10244" width="7.28515625" style="2" customWidth="1"/>
    <col min="10245" max="10258" width="6" style="2" customWidth="1"/>
    <col min="10259" max="10497" width="5.42578125" style="2"/>
    <col min="10498" max="10498" width="5.7109375" style="2" customWidth="1"/>
    <col min="10499" max="10499" width="44.42578125" style="2" customWidth="1"/>
    <col min="10500" max="10500" width="7.28515625" style="2" customWidth="1"/>
    <col min="10501" max="10514" width="6" style="2" customWidth="1"/>
    <col min="10515" max="10753" width="5.42578125" style="2"/>
    <col min="10754" max="10754" width="5.7109375" style="2" customWidth="1"/>
    <col min="10755" max="10755" width="44.42578125" style="2" customWidth="1"/>
    <col min="10756" max="10756" width="7.28515625" style="2" customWidth="1"/>
    <col min="10757" max="10770" width="6" style="2" customWidth="1"/>
    <col min="10771" max="11009" width="5.42578125" style="2"/>
    <col min="11010" max="11010" width="5.7109375" style="2" customWidth="1"/>
    <col min="11011" max="11011" width="44.42578125" style="2" customWidth="1"/>
    <col min="11012" max="11012" width="7.28515625" style="2" customWidth="1"/>
    <col min="11013" max="11026" width="6" style="2" customWidth="1"/>
    <col min="11027" max="11265" width="5.42578125" style="2"/>
    <col min="11266" max="11266" width="5.7109375" style="2" customWidth="1"/>
    <col min="11267" max="11267" width="44.42578125" style="2" customWidth="1"/>
    <col min="11268" max="11268" width="7.28515625" style="2" customWidth="1"/>
    <col min="11269" max="11282" width="6" style="2" customWidth="1"/>
    <col min="11283" max="11521" width="5.42578125" style="2"/>
    <col min="11522" max="11522" width="5.7109375" style="2" customWidth="1"/>
    <col min="11523" max="11523" width="44.42578125" style="2" customWidth="1"/>
    <col min="11524" max="11524" width="7.28515625" style="2" customWidth="1"/>
    <col min="11525" max="11538" width="6" style="2" customWidth="1"/>
    <col min="11539" max="11777" width="5.42578125" style="2"/>
    <col min="11778" max="11778" width="5.7109375" style="2" customWidth="1"/>
    <col min="11779" max="11779" width="44.42578125" style="2" customWidth="1"/>
    <col min="11780" max="11780" width="7.28515625" style="2" customWidth="1"/>
    <col min="11781" max="11794" width="6" style="2" customWidth="1"/>
    <col min="11795" max="12033" width="5.42578125" style="2"/>
    <col min="12034" max="12034" width="5.7109375" style="2" customWidth="1"/>
    <col min="12035" max="12035" width="44.42578125" style="2" customWidth="1"/>
    <col min="12036" max="12036" width="7.28515625" style="2" customWidth="1"/>
    <col min="12037" max="12050" width="6" style="2" customWidth="1"/>
    <col min="12051" max="12289" width="5.42578125" style="2"/>
    <col min="12290" max="12290" width="5.7109375" style="2" customWidth="1"/>
    <col min="12291" max="12291" width="44.42578125" style="2" customWidth="1"/>
    <col min="12292" max="12292" width="7.28515625" style="2" customWidth="1"/>
    <col min="12293" max="12306" width="6" style="2" customWidth="1"/>
    <col min="12307" max="12545" width="5.42578125" style="2"/>
    <col min="12546" max="12546" width="5.7109375" style="2" customWidth="1"/>
    <col min="12547" max="12547" width="44.42578125" style="2" customWidth="1"/>
    <col min="12548" max="12548" width="7.28515625" style="2" customWidth="1"/>
    <col min="12549" max="12562" width="6" style="2" customWidth="1"/>
    <col min="12563" max="12801" width="5.42578125" style="2"/>
    <col min="12802" max="12802" width="5.7109375" style="2" customWidth="1"/>
    <col min="12803" max="12803" width="44.42578125" style="2" customWidth="1"/>
    <col min="12804" max="12804" width="7.28515625" style="2" customWidth="1"/>
    <col min="12805" max="12818" width="6" style="2" customWidth="1"/>
    <col min="12819" max="13057" width="5.42578125" style="2"/>
    <col min="13058" max="13058" width="5.7109375" style="2" customWidth="1"/>
    <col min="13059" max="13059" width="44.42578125" style="2" customWidth="1"/>
    <col min="13060" max="13060" width="7.28515625" style="2" customWidth="1"/>
    <col min="13061" max="13074" width="6" style="2" customWidth="1"/>
    <col min="13075" max="13313" width="5.42578125" style="2"/>
    <col min="13314" max="13314" width="5.7109375" style="2" customWidth="1"/>
    <col min="13315" max="13315" width="44.42578125" style="2" customWidth="1"/>
    <col min="13316" max="13316" width="7.28515625" style="2" customWidth="1"/>
    <col min="13317" max="13330" width="6" style="2" customWidth="1"/>
    <col min="13331" max="13569" width="5.42578125" style="2"/>
    <col min="13570" max="13570" width="5.7109375" style="2" customWidth="1"/>
    <col min="13571" max="13571" width="44.42578125" style="2" customWidth="1"/>
    <col min="13572" max="13572" width="7.28515625" style="2" customWidth="1"/>
    <col min="13573" max="13586" width="6" style="2" customWidth="1"/>
    <col min="13587" max="13825" width="5.42578125" style="2"/>
    <col min="13826" max="13826" width="5.7109375" style="2" customWidth="1"/>
    <col min="13827" max="13827" width="44.42578125" style="2" customWidth="1"/>
    <col min="13828" max="13828" width="7.28515625" style="2" customWidth="1"/>
    <col min="13829" max="13842" width="6" style="2" customWidth="1"/>
    <col min="13843" max="14081" width="5.42578125" style="2"/>
    <col min="14082" max="14082" width="5.7109375" style="2" customWidth="1"/>
    <col min="14083" max="14083" width="44.42578125" style="2" customWidth="1"/>
    <col min="14084" max="14084" width="7.28515625" style="2" customWidth="1"/>
    <col min="14085" max="14098" width="6" style="2" customWidth="1"/>
    <col min="14099" max="14337" width="5.42578125" style="2"/>
    <col min="14338" max="14338" width="5.7109375" style="2" customWidth="1"/>
    <col min="14339" max="14339" width="44.42578125" style="2" customWidth="1"/>
    <col min="14340" max="14340" width="7.28515625" style="2" customWidth="1"/>
    <col min="14341" max="14354" width="6" style="2" customWidth="1"/>
    <col min="14355" max="14593" width="5.42578125" style="2"/>
    <col min="14594" max="14594" width="5.7109375" style="2" customWidth="1"/>
    <col min="14595" max="14595" width="44.42578125" style="2" customWidth="1"/>
    <col min="14596" max="14596" width="7.28515625" style="2" customWidth="1"/>
    <col min="14597" max="14610" width="6" style="2" customWidth="1"/>
    <col min="14611" max="14849" width="5.42578125" style="2"/>
    <col min="14850" max="14850" width="5.7109375" style="2" customWidth="1"/>
    <col min="14851" max="14851" width="44.42578125" style="2" customWidth="1"/>
    <col min="14852" max="14852" width="7.28515625" style="2" customWidth="1"/>
    <col min="14853" max="14866" width="6" style="2" customWidth="1"/>
    <col min="14867" max="15105" width="5.42578125" style="2"/>
    <col min="15106" max="15106" width="5.7109375" style="2" customWidth="1"/>
    <col min="15107" max="15107" width="44.42578125" style="2" customWidth="1"/>
    <col min="15108" max="15108" width="7.28515625" style="2" customWidth="1"/>
    <col min="15109" max="15122" width="6" style="2" customWidth="1"/>
    <col min="15123" max="15361" width="5.42578125" style="2"/>
    <col min="15362" max="15362" width="5.7109375" style="2" customWidth="1"/>
    <col min="15363" max="15363" width="44.42578125" style="2" customWidth="1"/>
    <col min="15364" max="15364" width="7.28515625" style="2" customWidth="1"/>
    <col min="15365" max="15378" width="6" style="2" customWidth="1"/>
    <col min="15379" max="15617" width="5.42578125" style="2"/>
    <col min="15618" max="15618" width="5.7109375" style="2" customWidth="1"/>
    <col min="15619" max="15619" width="44.42578125" style="2" customWidth="1"/>
    <col min="15620" max="15620" width="7.28515625" style="2" customWidth="1"/>
    <col min="15621" max="15634" width="6" style="2" customWidth="1"/>
    <col min="15635" max="15873" width="5.42578125" style="2"/>
    <col min="15874" max="15874" width="5.7109375" style="2" customWidth="1"/>
    <col min="15875" max="15875" width="44.42578125" style="2" customWidth="1"/>
    <col min="15876" max="15876" width="7.28515625" style="2" customWidth="1"/>
    <col min="15877" max="15890" width="6" style="2" customWidth="1"/>
    <col min="15891" max="16129" width="5.42578125" style="2"/>
    <col min="16130" max="16130" width="5.7109375" style="2" customWidth="1"/>
    <col min="16131" max="16131" width="44.42578125" style="2" customWidth="1"/>
    <col min="16132" max="16132" width="7.28515625" style="2" customWidth="1"/>
    <col min="16133" max="16146" width="6" style="2" customWidth="1"/>
    <col min="16147" max="16384" width="5.42578125" style="2"/>
  </cols>
  <sheetData>
    <row r="1" spans="1:91" s="61" customFormat="1" ht="24.95" customHeight="1" x14ac:dyDescent="0.2">
      <c r="A1" s="1015" t="s">
        <v>143</v>
      </c>
      <c r="B1" s="1015"/>
      <c r="C1" s="1015"/>
      <c r="D1" s="1015"/>
      <c r="E1" s="1015"/>
      <c r="F1" s="1015"/>
      <c r="G1" s="1015"/>
      <c r="H1" s="1015"/>
      <c r="I1" s="1015"/>
      <c r="J1" s="1015"/>
      <c r="K1" s="1015"/>
      <c r="L1" s="1015"/>
      <c r="M1" s="1015"/>
      <c r="N1" s="1015"/>
      <c r="O1" s="161"/>
      <c r="P1" s="1153" t="s">
        <v>161</v>
      </c>
      <c r="Q1" s="1154"/>
      <c r="R1" s="1155"/>
    </row>
    <row r="2" spans="1:91" ht="20.25" customHeight="1" x14ac:dyDescent="0.25">
      <c r="A2" s="1040"/>
      <c r="B2" s="1040"/>
      <c r="C2" s="163"/>
      <c r="D2" s="163"/>
      <c r="E2" s="163"/>
      <c r="F2" s="163"/>
      <c r="G2" s="163"/>
      <c r="H2" s="163"/>
      <c r="I2" s="163"/>
      <c r="J2" s="163"/>
      <c r="K2" s="212"/>
      <c r="L2" s="212"/>
      <c r="M2" s="212"/>
      <c r="N2" s="212"/>
      <c r="O2" s="1156" t="s">
        <v>148</v>
      </c>
      <c r="P2" s="1156"/>
      <c r="Q2" s="1156"/>
      <c r="R2" s="1156"/>
    </row>
    <row r="3" spans="1:91" s="62" customFormat="1" ht="27.75" customHeight="1" x14ac:dyDescent="0.2">
      <c r="A3" s="1109" t="s">
        <v>235</v>
      </c>
      <c r="B3" s="1109" t="s">
        <v>39</v>
      </c>
      <c r="C3" s="1095" t="s">
        <v>44</v>
      </c>
      <c r="D3" s="1157" t="s">
        <v>3</v>
      </c>
      <c r="E3" s="1158"/>
      <c r="F3" s="1158"/>
      <c r="G3" s="1159"/>
      <c r="H3" s="1157" t="s">
        <v>138</v>
      </c>
      <c r="I3" s="1158"/>
      <c r="J3" s="1158"/>
      <c r="K3" s="1158"/>
      <c r="L3" s="1158"/>
      <c r="M3" s="1158"/>
      <c r="N3" s="1158"/>
      <c r="O3" s="1160" t="s">
        <v>5</v>
      </c>
      <c r="P3" s="1160"/>
      <c r="Q3" s="1160"/>
      <c r="R3" s="1160"/>
    </row>
    <row r="4" spans="1:91" s="62" customFormat="1" ht="22.5" customHeight="1" x14ac:dyDescent="0.2">
      <c r="A4" s="1110"/>
      <c r="B4" s="1110"/>
      <c r="C4" s="1096"/>
      <c r="D4" s="1161" t="s">
        <v>123</v>
      </c>
      <c r="E4" s="1033" t="s">
        <v>126</v>
      </c>
      <c r="F4" s="1033" t="s">
        <v>567</v>
      </c>
      <c r="G4" s="1033" t="s">
        <v>139</v>
      </c>
      <c r="H4" s="1033" t="s">
        <v>380</v>
      </c>
      <c r="I4" s="1033" t="s">
        <v>104</v>
      </c>
      <c r="J4" s="1033" t="s">
        <v>847</v>
      </c>
      <c r="K4" s="1033" t="s">
        <v>383</v>
      </c>
      <c r="L4" s="1033" t="s">
        <v>382</v>
      </c>
      <c r="M4" s="1033" t="s">
        <v>41</v>
      </c>
      <c r="N4" s="1033" t="s">
        <v>12</v>
      </c>
      <c r="O4" s="1033" t="s">
        <v>146</v>
      </c>
      <c r="P4" s="1151" t="s">
        <v>15</v>
      </c>
      <c r="Q4" s="1151"/>
      <c r="R4" s="1152"/>
    </row>
    <row r="5" spans="1:91" s="950" customFormat="1" ht="143.25" customHeight="1" x14ac:dyDescent="0.2">
      <c r="A5" s="1110"/>
      <c r="B5" s="1110"/>
      <c r="C5" s="1096"/>
      <c r="D5" s="1162"/>
      <c r="E5" s="1034"/>
      <c r="F5" s="1034"/>
      <c r="G5" s="1034"/>
      <c r="H5" s="1034"/>
      <c r="I5" s="1034"/>
      <c r="J5" s="1034"/>
      <c r="K5" s="1034"/>
      <c r="L5" s="1034"/>
      <c r="M5" s="1034"/>
      <c r="N5" s="1034"/>
      <c r="O5" s="1034"/>
      <c r="P5" s="153" t="s">
        <v>17</v>
      </c>
      <c r="Q5" s="153" t="s">
        <v>18</v>
      </c>
      <c r="R5" s="153" t="s">
        <v>969</v>
      </c>
    </row>
    <row r="6" spans="1:91" s="15" customFormat="1" ht="15" customHeight="1" x14ac:dyDescent="0.2">
      <c r="A6" s="207">
        <v>1</v>
      </c>
      <c r="B6" s="207">
        <v>2</v>
      </c>
      <c r="C6" s="207">
        <v>3</v>
      </c>
      <c r="D6" s="207">
        <v>4</v>
      </c>
      <c r="E6" s="207">
        <v>5</v>
      </c>
      <c r="F6" s="207">
        <v>6</v>
      </c>
      <c r="G6" s="207">
        <v>7</v>
      </c>
      <c r="H6" s="207">
        <v>8</v>
      </c>
      <c r="I6" s="207">
        <v>9</v>
      </c>
      <c r="J6" s="207">
        <v>10</v>
      </c>
      <c r="K6" s="207">
        <v>11</v>
      </c>
      <c r="L6" s="207">
        <v>12</v>
      </c>
      <c r="M6" s="207">
        <v>13</v>
      </c>
      <c r="N6" s="207">
        <v>14</v>
      </c>
      <c r="O6" s="207">
        <v>15</v>
      </c>
      <c r="P6" s="207">
        <v>16</v>
      </c>
      <c r="Q6" s="207">
        <v>17</v>
      </c>
      <c r="R6" s="207">
        <v>18</v>
      </c>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row>
    <row r="7" spans="1:91" s="63" customFormat="1" ht="24.95" customHeight="1" x14ac:dyDescent="0.2">
      <c r="A7" s="167" t="s">
        <v>19</v>
      </c>
      <c r="B7" s="213" t="s">
        <v>39</v>
      </c>
      <c r="C7" s="357">
        <f t="shared" ref="C7:R7" si="0">SUM(C8:C16)</f>
        <v>0</v>
      </c>
      <c r="D7" s="357">
        <f t="shared" si="0"/>
        <v>0</v>
      </c>
      <c r="E7" s="357">
        <f t="shared" si="0"/>
        <v>0</v>
      </c>
      <c r="F7" s="357">
        <f t="shared" si="0"/>
        <v>0</v>
      </c>
      <c r="G7" s="357">
        <f t="shared" si="0"/>
        <v>0</v>
      </c>
      <c r="H7" s="357">
        <f t="shared" si="0"/>
        <v>0</v>
      </c>
      <c r="I7" s="357">
        <f t="shared" si="0"/>
        <v>0</v>
      </c>
      <c r="J7" s="357">
        <f t="shared" si="0"/>
        <v>0</v>
      </c>
      <c r="K7" s="357">
        <f t="shared" si="0"/>
        <v>0</v>
      </c>
      <c r="L7" s="357">
        <f t="shared" si="0"/>
        <v>0</v>
      </c>
      <c r="M7" s="357">
        <f t="shared" si="0"/>
        <v>0</v>
      </c>
      <c r="N7" s="357">
        <f t="shared" si="0"/>
        <v>0</v>
      </c>
      <c r="O7" s="357">
        <f t="shared" si="0"/>
        <v>0</v>
      </c>
      <c r="P7" s="357">
        <f t="shared" si="0"/>
        <v>0</v>
      </c>
      <c r="Q7" s="357">
        <f t="shared" si="0"/>
        <v>0</v>
      </c>
      <c r="R7" s="357">
        <f t="shared" si="0"/>
        <v>0</v>
      </c>
      <c r="S7" s="279" t="str">
        <f>IF(AND(H7&lt;=C7,I7&lt;=C7,J7&lt;=C7,K7&lt;=C7,L7&lt;=C7,M7&lt;=C7,N7&lt;=C7),"Đúng","Sai")</f>
        <v>Đúng</v>
      </c>
      <c r="T7" s="885" t="str">
        <f>IF(AND(R7&lt;=P7,Q7&lt;=P7,P7&lt;=O7,O7&lt;=C7),"Đúng","Sai")</f>
        <v>Đúng</v>
      </c>
    </row>
    <row r="8" spans="1:91" s="64" customFormat="1" ht="24.95" customHeight="1" x14ac:dyDescent="0.2">
      <c r="A8" s="956"/>
      <c r="B8" s="144" t="s">
        <v>38</v>
      </c>
      <c r="C8" s="371">
        <f t="shared" ref="C8:C16" si="1">SUM(D8:G8)</f>
        <v>0</v>
      </c>
      <c r="D8" s="957"/>
      <c r="E8" s="909"/>
      <c r="F8" s="909"/>
      <c r="G8" s="909"/>
      <c r="H8" s="957"/>
      <c r="I8" s="957"/>
      <c r="J8" s="957"/>
      <c r="K8" s="957"/>
      <c r="L8" s="957"/>
      <c r="M8" s="957"/>
      <c r="N8" s="957"/>
      <c r="O8" s="372"/>
      <c r="P8" s="372"/>
      <c r="Q8" s="372"/>
      <c r="R8" s="957"/>
      <c r="S8" s="279" t="str">
        <f t="shared" ref="S8:S21" si="2">IF(AND(H8&lt;=C8,I8&lt;=C8,J8&lt;=C8,K8&lt;=C8,L8&lt;=C8,M8&lt;=C8,N8&lt;=C8),"Đúng","Sai")</f>
        <v>Đúng</v>
      </c>
      <c r="T8" s="885" t="str">
        <f t="shared" ref="T8:T16" si="3">IF(AND(R8&lt;=P8,Q8&lt;=P8,P8&lt;=O8,O8&lt;=C8),"Đúng","Sai")</f>
        <v>Đúng</v>
      </c>
    </row>
    <row r="9" spans="1:91" s="5" customFormat="1" ht="24.95" customHeight="1" x14ac:dyDescent="0.2">
      <c r="A9" s="956"/>
      <c r="B9" s="144" t="s">
        <v>149</v>
      </c>
      <c r="C9" s="371">
        <f t="shared" si="1"/>
        <v>0</v>
      </c>
      <c r="D9" s="911"/>
      <c r="E9" s="912"/>
      <c r="F9" s="912"/>
      <c r="G9" s="912"/>
      <c r="H9" s="911"/>
      <c r="I9" s="911"/>
      <c r="J9" s="911"/>
      <c r="K9" s="911"/>
      <c r="L9" s="911"/>
      <c r="M9" s="911"/>
      <c r="N9" s="911"/>
      <c r="O9" s="372"/>
      <c r="P9" s="911"/>
      <c r="Q9" s="911"/>
      <c r="R9" s="911"/>
      <c r="S9" s="279" t="str">
        <f t="shared" si="2"/>
        <v>Đúng</v>
      </c>
      <c r="T9" s="885" t="str">
        <f t="shared" si="3"/>
        <v>Đúng</v>
      </c>
    </row>
    <row r="10" spans="1:91" s="5" customFormat="1" ht="24.95" customHeight="1" x14ac:dyDescent="0.2">
      <c r="A10" s="956"/>
      <c r="B10" s="144" t="s">
        <v>8</v>
      </c>
      <c r="C10" s="371">
        <f t="shared" si="1"/>
        <v>0</v>
      </c>
      <c r="D10" s="911"/>
      <c r="E10" s="911"/>
      <c r="F10" s="912"/>
      <c r="G10" s="912"/>
      <c r="H10" s="911"/>
      <c r="I10" s="911"/>
      <c r="J10" s="911"/>
      <c r="K10" s="911"/>
      <c r="L10" s="911"/>
      <c r="M10" s="911"/>
      <c r="N10" s="911"/>
      <c r="O10" s="372"/>
      <c r="P10" s="911"/>
      <c r="Q10" s="911"/>
      <c r="R10" s="911"/>
      <c r="S10" s="279" t="str">
        <f t="shared" si="2"/>
        <v>Đúng</v>
      </c>
      <c r="T10" s="885" t="str">
        <f t="shared" si="3"/>
        <v>Đúng</v>
      </c>
    </row>
    <row r="11" spans="1:91" s="5" customFormat="1" ht="24.95" customHeight="1" x14ac:dyDescent="0.2">
      <c r="A11" s="956"/>
      <c r="B11" s="144" t="s">
        <v>559</v>
      </c>
      <c r="C11" s="371">
        <f t="shared" si="1"/>
        <v>0</v>
      </c>
      <c r="D11" s="911"/>
      <c r="E11" s="911"/>
      <c r="F11" s="912"/>
      <c r="G11" s="912"/>
      <c r="H11" s="911"/>
      <c r="I11" s="911"/>
      <c r="J11" s="911"/>
      <c r="K11" s="911"/>
      <c r="L11" s="911"/>
      <c r="M11" s="911"/>
      <c r="N11" s="911"/>
      <c r="O11" s="372"/>
      <c r="P11" s="911"/>
      <c r="Q11" s="911"/>
      <c r="R11" s="911"/>
      <c r="S11" s="279" t="str">
        <f t="shared" si="2"/>
        <v>Đúng</v>
      </c>
      <c r="T11" s="885" t="str">
        <f t="shared" si="3"/>
        <v>Đúng</v>
      </c>
    </row>
    <row r="12" spans="1:91" s="5" customFormat="1" ht="24.95" customHeight="1" x14ac:dyDescent="0.2">
      <c r="A12" s="956"/>
      <c r="B12" s="144" t="s">
        <v>560</v>
      </c>
      <c r="C12" s="371">
        <f t="shared" si="1"/>
        <v>0</v>
      </c>
      <c r="D12" s="911"/>
      <c r="E12" s="911"/>
      <c r="F12" s="911"/>
      <c r="G12" s="912"/>
      <c r="H12" s="911"/>
      <c r="I12" s="911"/>
      <c r="J12" s="911"/>
      <c r="K12" s="911"/>
      <c r="L12" s="911"/>
      <c r="M12" s="911"/>
      <c r="N12" s="911"/>
      <c r="O12" s="372"/>
      <c r="P12" s="911"/>
      <c r="Q12" s="911"/>
      <c r="R12" s="911"/>
      <c r="S12" s="279" t="str">
        <f t="shared" si="2"/>
        <v>Đúng</v>
      </c>
      <c r="T12" s="885" t="str">
        <f t="shared" si="3"/>
        <v>Đúng</v>
      </c>
    </row>
    <row r="13" spans="1:91" s="5" customFormat="1" ht="24.95" customHeight="1" x14ac:dyDescent="0.2">
      <c r="A13" s="956"/>
      <c r="B13" s="144" t="s">
        <v>237</v>
      </c>
      <c r="C13" s="371">
        <f t="shared" si="1"/>
        <v>0</v>
      </c>
      <c r="D13" s="911"/>
      <c r="E13" s="911"/>
      <c r="F13" s="911"/>
      <c r="G13" s="912"/>
      <c r="H13" s="911"/>
      <c r="I13" s="911"/>
      <c r="J13" s="911"/>
      <c r="K13" s="911"/>
      <c r="L13" s="911"/>
      <c r="M13" s="911"/>
      <c r="N13" s="911"/>
      <c r="O13" s="372"/>
      <c r="P13" s="911"/>
      <c r="Q13" s="911"/>
      <c r="R13" s="911"/>
      <c r="S13" s="279" t="str">
        <f t="shared" si="2"/>
        <v>Đúng</v>
      </c>
      <c r="T13" s="885" t="str">
        <f t="shared" si="3"/>
        <v>Đúng</v>
      </c>
    </row>
    <row r="14" spans="1:91" s="5" customFormat="1" ht="24.95" customHeight="1" x14ac:dyDescent="0.2">
      <c r="A14" s="956"/>
      <c r="B14" s="144" t="s">
        <v>9</v>
      </c>
      <c r="C14" s="364">
        <f t="shared" si="1"/>
        <v>0</v>
      </c>
      <c r="D14" s="911"/>
      <c r="E14" s="911"/>
      <c r="F14" s="911"/>
      <c r="G14" s="911"/>
      <c r="H14" s="911"/>
      <c r="I14" s="911"/>
      <c r="J14" s="911"/>
      <c r="K14" s="911"/>
      <c r="L14" s="911"/>
      <c r="M14" s="911"/>
      <c r="N14" s="911"/>
      <c r="O14" s="372"/>
      <c r="P14" s="911"/>
      <c r="Q14" s="911"/>
      <c r="R14" s="911"/>
      <c r="S14" s="279" t="str">
        <f t="shared" si="2"/>
        <v>Đúng</v>
      </c>
      <c r="T14" s="885" t="str">
        <f t="shared" si="3"/>
        <v>Đúng</v>
      </c>
    </row>
    <row r="15" spans="1:91" s="5" customFormat="1" ht="24.95" customHeight="1" x14ac:dyDescent="0.2">
      <c r="A15" s="956"/>
      <c r="B15" s="144" t="s">
        <v>248</v>
      </c>
      <c r="C15" s="364">
        <f t="shared" si="1"/>
        <v>0</v>
      </c>
      <c r="D15" s="911"/>
      <c r="E15" s="911"/>
      <c r="F15" s="911"/>
      <c r="G15" s="911"/>
      <c r="H15" s="911"/>
      <c r="I15" s="911"/>
      <c r="J15" s="911"/>
      <c r="K15" s="911"/>
      <c r="L15" s="911"/>
      <c r="M15" s="911"/>
      <c r="N15" s="911"/>
      <c r="O15" s="372"/>
      <c r="P15" s="911"/>
      <c r="Q15" s="911"/>
      <c r="R15" s="911"/>
      <c r="S15" s="279" t="str">
        <f t="shared" si="2"/>
        <v>Đúng</v>
      </c>
      <c r="T15" s="885" t="str">
        <f t="shared" si="3"/>
        <v>Đúng</v>
      </c>
    </row>
    <row r="16" spans="1:91" s="5" customFormat="1" ht="24.95" customHeight="1" x14ac:dyDescent="0.2">
      <c r="A16" s="956"/>
      <c r="B16" s="178" t="s">
        <v>294</v>
      </c>
      <c r="C16" s="365">
        <f t="shared" si="1"/>
        <v>0</v>
      </c>
      <c r="D16" s="917"/>
      <c r="E16" s="917"/>
      <c r="F16" s="917"/>
      <c r="G16" s="917"/>
      <c r="H16" s="917"/>
      <c r="I16" s="917"/>
      <c r="J16" s="917"/>
      <c r="K16" s="917"/>
      <c r="L16" s="917"/>
      <c r="M16" s="917"/>
      <c r="N16" s="917"/>
      <c r="O16" s="372"/>
      <c r="P16" s="917"/>
      <c r="Q16" s="917"/>
      <c r="R16" s="917"/>
      <c r="S16" s="279" t="str">
        <f t="shared" si="2"/>
        <v>Đúng</v>
      </c>
      <c r="T16" s="885" t="str">
        <f t="shared" si="3"/>
        <v>Đúng</v>
      </c>
    </row>
    <row r="17" spans="1:20" s="5" customFormat="1" ht="24.95" customHeight="1" x14ac:dyDescent="0.2">
      <c r="A17" s="167" t="s">
        <v>23</v>
      </c>
      <c r="B17" s="187" t="s">
        <v>5</v>
      </c>
      <c r="C17" s="370"/>
      <c r="D17" s="370"/>
      <c r="E17" s="370"/>
      <c r="F17" s="370"/>
      <c r="G17" s="370"/>
      <c r="H17" s="370"/>
      <c r="I17" s="370"/>
      <c r="J17" s="370"/>
      <c r="K17" s="370"/>
      <c r="L17" s="370"/>
      <c r="M17" s="370"/>
      <c r="N17" s="370"/>
      <c r="O17" s="370"/>
      <c r="P17" s="370"/>
      <c r="Q17" s="370"/>
      <c r="R17" s="370"/>
      <c r="S17" s="279"/>
      <c r="T17" s="892"/>
    </row>
    <row r="18" spans="1:20" s="5" customFormat="1" ht="24.95" customHeight="1" x14ac:dyDescent="0.2">
      <c r="A18" s="146"/>
      <c r="B18" s="144" t="s">
        <v>146</v>
      </c>
      <c r="C18" s="369">
        <f>SUM(D18:G18)</f>
        <v>0</v>
      </c>
      <c r="D18" s="911"/>
      <c r="E18" s="911"/>
      <c r="F18" s="911"/>
      <c r="G18" s="911"/>
      <c r="H18" s="911"/>
      <c r="I18" s="911"/>
      <c r="J18" s="911"/>
      <c r="K18" s="911"/>
      <c r="L18" s="911"/>
      <c r="M18" s="911"/>
      <c r="N18" s="911"/>
      <c r="O18" s="909"/>
      <c r="P18" s="909"/>
      <c r="Q18" s="909"/>
      <c r="R18" s="909"/>
      <c r="S18" s="279" t="str">
        <f t="shared" si="2"/>
        <v>Đúng</v>
      </c>
      <c r="T18" s="892"/>
    </row>
    <row r="19" spans="1:20" s="5" customFormat="1" ht="24.95" customHeight="1" x14ac:dyDescent="0.2">
      <c r="A19" s="146"/>
      <c r="B19" s="144" t="s">
        <v>17</v>
      </c>
      <c r="C19" s="369">
        <f>SUM(D19:G19)</f>
        <v>0</v>
      </c>
      <c r="D19" s="911"/>
      <c r="E19" s="911"/>
      <c r="F19" s="911"/>
      <c r="G19" s="911"/>
      <c r="H19" s="911"/>
      <c r="I19" s="911"/>
      <c r="J19" s="911"/>
      <c r="K19" s="911"/>
      <c r="L19" s="911"/>
      <c r="M19" s="911"/>
      <c r="N19" s="911"/>
      <c r="O19" s="912"/>
      <c r="P19" s="912"/>
      <c r="Q19" s="912"/>
      <c r="R19" s="912"/>
      <c r="S19" s="279" t="str">
        <f t="shared" si="2"/>
        <v>Đúng</v>
      </c>
      <c r="T19" s="892"/>
    </row>
    <row r="20" spans="1:20" s="5" customFormat="1" ht="24.95" customHeight="1" x14ac:dyDescent="0.2">
      <c r="A20" s="146"/>
      <c r="B20" s="144" t="s">
        <v>18</v>
      </c>
      <c r="C20" s="369">
        <f>SUM(D20:G20)</f>
        <v>0</v>
      </c>
      <c r="D20" s="911"/>
      <c r="E20" s="911"/>
      <c r="F20" s="911"/>
      <c r="G20" s="911"/>
      <c r="H20" s="911"/>
      <c r="I20" s="911"/>
      <c r="J20" s="911"/>
      <c r="K20" s="911"/>
      <c r="L20" s="911"/>
      <c r="M20" s="911"/>
      <c r="N20" s="911"/>
      <c r="O20" s="912"/>
      <c r="P20" s="912"/>
      <c r="Q20" s="912"/>
      <c r="R20" s="912"/>
      <c r="S20" s="279" t="str">
        <f t="shared" si="2"/>
        <v>Đúng</v>
      </c>
      <c r="T20" s="892"/>
    </row>
    <row r="21" spans="1:20" s="5" customFormat="1" ht="24.95" customHeight="1" x14ac:dyDescent="0.2">
      <c r="A21" s="175"/>
      <c r="B21" s="178" t="s">
        <v>969</v>
      </c>
      <c r="C21" s="958">
        <f>SUM(D21:G21)</f>
        <v>0</v>
      </c>
      <c r="D21" s="917"/>
      <c r="E21" s="917"/>
      <c r="F21" s="917"/>
      <c r="G21" s="917"/>
      <c r="H21" s="917"/>
      <c r="I21" s="917"/>
      <c r="J21" s="917"/>
      <c r="K21" s="917"/>
      <c r="L21" s="917"/>
      <c r="M21" s="917"/>
      <c r="N21" s="917"/>
      <c r="O21" s="959"/>
      <c r="P21" s="959"/>
      <c r="Q21" s="959"/>
      <c r="R21" s="959"/>
      <c r="S21" s="279" t="str">
        <f t="shared" si="2"/>
        <v>Đúng</v>
      </c>
      <c r="T21" s="892"/>
    </row>
    <row r="22" spans="1:20" ht="14.25" customHeight="1" x14ac:dyDescent="0.25">
      <c r="C22" s="885" t="str">
        <f t="shared" ref="C22:N22" si="4">IF(AND(C20&lt;=C19,C19&lt;=C18,C18&lt;=C7),"Đúng","Sai")</f>
        <v>Đúng</v>
      </c>
      <c r="D22" s="279" t="str">
        <f t="shared" si="4"/>
        <v>Đúng</v>
      </c>
      <c r="E22" s="279" t="str">
        <f t="shared" si="4"/>
        <v>Đúng</v>
      </c>
      <c r="F22" s="279" t="str">
        <f t="shared" si="4"/>
        <v>Đúng</v>
      </c>
      <c r="G22" s="279" t="str">
        <f t="shared" si="4"/>
        <v>Đúng</v>
      </c>
      <c r="H22" s="279" t="str">
        <f t="shared" si="4"/>
        <v>Đúng</v>
      </c>
      <c r="I22" s="279" t="str">
        <f t="shared" si="4"/>
        <v>Đúng</v>
      </c>
      <c r="J22" s="279" t="str">
        <f t="shared" si="4"/>
        <v>Đúng</v>
      </c>
      <c r="K22" s="279" t="str">
        <f t="shared" si="4"/>
        <v>Đúng</v>
      </c>
      <c r="L22" s="279" t="str">
        <f t="shared" si="4"/>
        <v>Đúng</v>
      </c>
      <c r="M22" s="279" t="str">
        <f t="shared" si="4"/>
        <v>Đúng</v>
      </c>
      <c r="N22" s="279" t="str">
        <f t="shared" si="4"/>
        <v>Đúng</v>
      </c>
      <c r="O22" s="61"/>
      <c r="P22" s="61"/>
      <c r="Q22" s="61"/>
      <c r="R22" s="61"/>
      <c r="S22" s="61"/>
      <c r="T22" s="61"/>
    </row>
    <row r="23" spans="1:20" s="8" customFormat="1" ht="12.75" customHeight="1" x14ac:dyDescent="0.2">
      <c r="A23" s="9"/>
      <c r="C23" s="885" t="str">
        <f>IF(C18=O7,"Đúng","Sai")</f>
        <v>Đúng</v>
      </c>
      <c r="D23" s="278"/>
      <c r="E23" s="278"/>
      <c r="F23" s="278"/>
      <c r="G23" s="278"/>
      <c r="H23" s="278"/>
      <c r="I23" s="278"/>
      <c r="J23" s="278"/>
      <c r="K23" s="278"/>
      <c r="L23" s="278"/>
      <c r="M23" s="278"/>
      <c r="N23" s="278"/>
      <c r="O23" s="278"/>
      <c r="P23" s="278"/>
      <c r="Q23" s="278"/>
      <c r="R23" s="278"/>
      <c r="S23" s="278"/>
      <c r="T23" s="278"/>
    </row>
    <row r="24" spans="1:20" s="8" customFormat="1" ht="12.75" customHeight="1" x14ac:dyDescent="0.2">
      <c r="A24" s="9"/>
      <c r="C24" s="885" t="str">
        <f>IF(C19=P7,"Đúng","Sai")</f>
        <v>Đúng</v>
      </c>
      <c r="D24" s="278"/>
      <c r="E24" s="278"/>
      <c r="F24" s="278"/>
      <c r="G24" s="278"/>
      <c r="H24" s="278"/>
      <c r="I24" s="278"/>
      <c r="J24" s="278"/>
      <c r="K24" s="278"/>
      <c r="L24" s="278"/>
      <c r="M24" s="278"/>
      <c r="N24" s="278"/>
      <c r="O24" s="278"/>
      <c r="P24" s="278"/>
      <c r="Q24" s="278"/>
      <c r="R24" s="278"/>
      <c r="S24" s="278"/>
      <c r="T24" s="278"/>
    </row>
    <row r="25" spans="1:20" s="8" customFormat="1" ht="11.25" x14ac:dyDescent="0.2">
      <c r="A25" s="9"/>
      <c r="C25" s="885" t="str">
        <f>IF(C20=Q7,"Đúng","Sai")</f>
        <v>Đúng</v>
      </c>
      <c r="D25" s="278"/>
      <c r="E25" s="278"/>
      <c r="F25" s="278"/>
      <c r="G25" s="278"/>
      <c r="H25" s="278"/>
      <c r="I25" s="278"/>
      <c r="J25" s="278"/>
      <c r="K25" s="278"/>
      <c r="L25" s="278"/>
      <c r="M25" s="278"/>
      <c r="N25" s="278"/>
      <c r="O25" s="278"/>
      <c r="P25" s="278"/>
      <c r="Q25" s="278"/>
      <c r="R25" s="278"/>
      <c r="S25" s="278"/>
      <c r="T25" s="278"/>
    </row>
    <row r="26" spans="1:20" x14ac:dyDescent="0.25">
      <c r="C26" s="885" t="str">
        <f>IF(C21=R7,"Đúng","Sai")</f>
        <v>Đúng</v>
      </c>
      <c r="D26" s="61"/>
      <c r="E26" s="61"/>
      <c r="F26" s="61"/>
      <c r="G26" s="61"/>
      <c r="H26" s="61"/>
      <c r="I26" s="61"/>
      <c r="J26" s="61"/>
      <c r="K26" s="61"/>
      <c r="L26" s="61"/>
      <c r="M26" s="61"/>
      <c r="N26" s="61"/>
      <c r="O26" s="61"/>
      <c r="P26" s="61"/>
      <c r="Q26" s="61"/>
      <c r="R26" s="61"/>
      <c r="S26" s="61"/>
      <c r="T26" s="61"/>
    </row>
  </sheetData>
  <sheetProtection formatCells="0" formatColumns="0" formatRows="0"/>
  <mergeCells count="23">
    <mergeCell ref="I4:I5"/>
    <mergeCell ref="A1:N1"/>
    <mergeCell ref="P1:R1"/>
    <mergeCell ref="A2:B2"/>
    <mergeCell ref="O2:R2"/>
    <mergeCell ref="A3:A5"/>
    <mergeCell ref="B3:B5"/>
    <mergeCell ref="C3:C5"/>
    <mergeCell ref="D3:G3"/>
    <mergeCell ref="H3:N3"/>
    <mergeCell ref="O3:R3"/>
    <mergeCell ref="D4:D5"/>
    <mergeCell ref="E4:E5"/>
    <mergeCell ref="F4:F5"/>
    <mergeCell ref="G4:G5"/>
    <mergeCell ref="H4:H5"/>
    <mergeCell ref="P4:R4"/>
    <mergeCell ref="J4:J5"/>
    <mergeCell ref="K4:K5"/>
    <mergeCell ref="M4:M5"/>
    <mergeCell ref="N4:N5"/>
    <mergeCell ref="L4:L5"/>
    <mergeCell ref="O4:O5"/>
  </mergeCells>
  <conditionalFormatting sqref="T1:T1048576 A22:XFD25 C26 S7:S21">
    <cfRule type="cellIs" dxfId="32" priority="5" operator="equal">
      <formula>"Đúng"</formula>
    </cfRule>
  </conditionalFormatting>
  <pageMargins left="0.51181102362204722" right="0.23622047244094491" top="0" bottom="0" header="0" footer="0"/>
  <pageSetup paperSize="9" scale="9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W37"/>
  <sheetViews>
    <sheetView topLeftCell="A13" zoomScale="115" zoomScaleNormal="115" workbookViewId="0">
      <selection activeCell="W19" sqref="W19"/>
    </sheetView>
  </sheetViews>
  <sheetFormatPr defaultColWidth="5.42578125" defaultRowHeight="15.75" x14ac:dyDescent="0.25"/>
  <cols>
    <col min="1" max="1" width="4.42578125" style="20" customWidth="1"/>
    <col min="2" max="2" width="35" style="8" customWidth="1"/>
    <col min="3" max="3" width="7.42578125" style="19" customWidth="1"/>
    <col min="4" max="10" width="5.42578125" style="2" customWidth="1"/>
    <col min="11" max="11" width="8.42578125" style="2" customWidth="1"/>
    <col min="12" max="12" width="6.85546875" style="2" customWidth="1"/>
    <col min="13" max="13" width="6.140625" style="2" customWidth="1"/>
    <col min="14" max="20" width="5.42578125" style="2" customWidth="1"/>
    <col min="21" max="21" width="5.42578125" style="2"/>
    <col min="22" max="22" width="6.7109375" style="19" customWidth="1"/>
    <col min="23" max="253" width="5.42578125" style="2"/>
    <col min="254" max="254" width="4.42578125" style="2" customWidth="1"/>
    <col min="255" max="255" width="26.42578125" style="2" customWidth="1"/>
    <col min="256" max="256" width="7.42578125" style="2" customWidth="1"/>
    <col min="257" max="275" width="5.42578125" style="2" customWidth="1"/>
    <col min="276" max="509" width="5.42578125" style="2"/>
    <col min="510" max="510" width="4.42578125" style="2" customWidth="1"/>
    <col min="511" max="511" width="26.42578125" style="2" customWidth="1"/>
    <col min="512" max="512" width="7.42578125" style="2" customWidth="1"/>
    <col min="513" max="531" width="5.42578125" style="2" customWidth="1"/>
    <col min="532" max="765" width="5.42578125" style="2"/>
    <col min="766" max="766" width="4.42578125" style="2" customWidth="1"/>
    <col min="767" max="767" width="26.42578125" style="2" customWidth="1"/>
    <col min="768" max="768" width="7.42578125" style="2" customWidth="1"/>
    <col min="769" max="787" width="5.42578125" style="2" customWidth="1"/>
    <col min="788" max="1021" width="5.42578125" style="2"/>
    <col min="1022" max="1022" width="4.42578125" style="2" customWidth="1"/>
    <col min="1023" max="1023" width="26.42578125" style="2" customWidth="1"/>
    <col min="1024" max="1024" width="7.42578125" style="2" customWidth="1"/>
    <col min="1025" max="1043" width="5.42578125" style="2" customWidth="1"/>
    <col min="1044" max="1277" width="5.42578125" style="2"/>
    <col min="1278" max="1278" width="4.42578125" style="2" customWidth="1"/>
    <col min="1279" max="1279" width="26.42578125" style="2" customWidth="1"/>
    <col min="1280" max="1280" width="7.42578125" style="2" customWidth="1"/>
    <col min="1281" max="1299" width="5.42578125" style="2" customWidth="1"/>
    <col min="1300" max="1533" width="5.42578125" style="2"/>
    <col min="1534" max="1534" width="4.42578125" style="2" customWidth="1"/>
    <col min="1535" max="1535" width="26.42578125" style="2" customWidth="1"/>
    <col min="1536" max="1536" width="7.42578125" style="2" customWidth="1"/>
    <col min="1537" max="1555" width="5.42578125" style="2" customWidth="1"/>
    <col min="1556" max="1789" width="5.42578125" style="2"/>
    <col min="1790" max="1790" width="4.42578125" style="2" customWidth="1"/>
    <col min="1791" max="1791" width="26.42578125" style="2" customWidth="1"/>
    <col min="1792" max="1792" width="7.42578125" style="2" customWidth="1"/>
    <col min="1793" max="1811" width="5.42578125" style="2" customWidth="1"/>
    <col min="1812" max="2045" width="5.42578125" style="2"/>
    <col min="2046" max="2046" width="4.42578125" style="2" customWidth="1"/>
    <col min="2047" max="2047" width="26.42578125" style="2" customWidth="1"/>
    <col min="2048" max="2048" width="7.42578125" style="2" customWidth="1"/>
    <col min="2049" max="2067" width="5.42578125" style="2" customWidth="1"/>
    <col min="2068" max="2301" width="5.42578125" style="2"/>
    <col min="2302" max="2302" width="4.42578125" style="2" customWidth="1"/>
    <col min="2303" max="2303" width="26.42578125" style="2" customWidth="1"/>
    <col min="2304" max="2304" width="7.42578125" style="2" customWidth="1"/>
    <col min="2305" max="2323" width="5.42578125" style="2" customWidth="1"/>
    <col min="2324" max="2557" width="5.42578125" style="2"/>
    <col min="2558" max="2558" width="4.42578125" style="2" customWidth="1"/>
    <col min="2559" max="2559" width="26.42578125" style="2" customWidth="1"/>
    <col min="2560" max="2560" width="7.42578125" style="2" customWidth="1"/>
    <col min="2561" max="2579" width="5.42578125" style="2" customWidth="1"/>
    <col min="2580" max="2813" width="5.42578125" style="2"/>
    <col min="2814" max="2814" width="4.42578125" style="2" customWidth="1"/>
    <col min="2815" max="2815" width="26.42578125" style="2" customWidth="1"/>
    <col min="2816" max="2816" width="7.42578125" style="2" customWidth="1"/>
    <col min="2817" max="2835" width="5.42578125" style="2" customWidth="1"/>
    <col min="2836" max="3069" width="5.42578125" style="2"/>
    <col min="3070" max="3070" width="4.42578125" style="2" customWidth="1"/>
    <col min="3071" max="3071" width="26.42578125" style="2" customWidth="1"/>
    <col min="3072" max="3072" width="7.42578125" style="2" customWidth="1"/>
    <col min="3073" max="3091" width="5.42578125" style="2" customWidth="1"/>
    <col min="3092" max="3325" width="5.42578125" style="2"/>
    <col min="3326" max="3326" width="4.42578125" style="2" customWidth="1"/>
    <col min="3327" max="3327" width="26.42578125" style="2" customWidth="1"/>
    <col min="3328" max="3328" width="7.42578125" style="2" customWidth="1"/>
    <col min="3329" max="3347" width="5.42578125" style="2" customWidth="1"/>
    <col min="3348" max="3581" width="5.42578125" style="2"/>
    <col min="3582" max="3582" width="4.42578125" style="2" customWidth="1"/>
    <col min="3583" max="3583" width="26.42578125" style="2" customWidth="1"/>
    <col min="3584" max="3584" width="7.42578125" style="2" customWidth="1"/>
    <col min="3585" max="3603" width="5.42578125" style="2" customWidth="1"/>
    <col min="3604" max="3837" width="5.42578125" style="2"/>
    <col min="3838" max="3838" width="4.42578125" style="2" customWidth="1"/>
    <col min="3839" max="3839" width="26.42578125" style="2" customWidth="1"/>
    <col min="3840" max="3840" width="7.42578125" style="2" customWidth="1"/>
    <col min="3841" max="3859" width="5.42578125" style="2" customWidth="1"/>
    <col min="3860" max="4093" width="5.42578125" style="2"/>
    <col min="4094" max="4094" width="4.42578125" style="2" customWidth="1"/>
    <col min="4095" max="4095" width="26.42578125" style="2" customWidth="1"/>
    <col min="4096" max="4096" width="7.42578125" style="2" customWidth="1"/>
    <col min="4097" max="4115" width="5.42578125" style="2" customWidth="1"/>
    <col min="4116" max="4349" width="5.42578125" style="2"/>
    <col min="4350" max="4350" width="4.42578125" style="2" customWidth="1"/>
    <col min="4351" max="4351" width="26.42578125" style="2" customWidth="1"/>
    <col min="4352" max="4352" width="7.42578125" style="2" customWidth="1"/>
    <col min="4353" max="4371" width="5.42578125" style="2" customWidth="1"/>
    <col min="4372" max="4605" width="5.42578125" style="2"/>
    <col min="4606" max="4606" width="4.42578125" style="2" customWidth="1"/>
    <col min="4607" max="4607" width="26.42578125" style="2" customWidth="1"/>
    <col min="4608" max="4608" width="7.42578125" style="2" customWidth="1"/>
    <col min="4609" max="4627" width="5.42578125" style="2" customWidth="1"/>
    <col min="4628" max="4861" width="5.42578125" style="2"/>
    <col min="4862" max="4862" width="4.42578125" style="2" customWidth="1"/>
    <col min="4863" max="4863" width="26.42578125" style="2" customWidth="1"/>
    <col min="4864" max="4864" width="7.42578125" style="2" customWidth="1"/>
    <col min="4865" max="4883" width="5.42578125" style="2" customWidth="1"/>
    <col min="4884" max="5117" width="5.42578125" style="2"/>
    <col min="5118" max="5118" width="4.42578125" style="2" customWidth="1"/>
    <col min="5119" max="5119" width="26.42578125" style="2" customWidth="1"/>
    <col min="5120" max="5120" width="7.42578125" style="2" customWidth="1"/>
    <col min="5121" max="5139" width="5.42578125" style="2" customWidth="1"/>
    <col min="5140" max="5373" width="5.42578125" style="2"/>
    <col min="5374" max="5374" width="4.42578125" style="2" customWidth="1"/>
    <col min="5375" max="5375" width="26.42578125" style="2" customWidth="1"/>
    <col min="5376" max="5376" width="7.42578125" style="2" customWidth="1"/>
    <col min="5377" max="5395" width="5.42578125" style="2" customWidth="1"/>
    <col min="5396" max="5629" width="5.42578125" style="2"/>
    <col min="5630" max="5630" width="4.42578125" style="2" customWidth="1"/>
    <col min="5631" max="5631" width="26.42578125" style="2" customWidth="1"/>
    <col min="5632" max="5632" width="7.42578125" style="2" customWidth="1"/>
    <col min="5633" max="5651" width="5.42578125" style="2" customWidth="1"/>
    <col min="5652" max="5885" width="5.42578125" style="2"/>
    <col min="5886" max="5886" width="4.42578125" style="2" customWidth="1"/>
    <col min="5887" max="5887" width="26.42578125" style="2" customWidth="1"/>
    <col min="5888" max="5888" width="7.42578125" style="2" customWidth="1"/>
    <col min="5889" max="5907" width="5.42578125" style="2" customWidth="1"/>
    <col min="5908" max="6141" width="5.42578125" style="2"/>
    <col min="6142" max="6142" width="4.42578125" style="2" customWidth="1"/>
    <col min="6143" max="6143" width="26.42578125" style="2" customWidth="1"/>
    <col min="6144" max="6144" width="7.42578125" style="2" customWidth="1"/>
    <col min="6145" max="6163" width="5.42578125" style="2" customWidth="1"/>
    <col min="6164" max="6397" width="5.42578125" style="2"/>
    <col min="6398" max="6398" width="4.42578125" style="2" customWidth="1"/>
    <col min="6399" max="6399" width="26.42578125" style="2" customWidth="1"/>
    <col min="6400" max="6400" width="7.42578125" style="2" customWidth="1"/>
    <col min="6401" max="6419" width="5.42578125" style="2" customWidth="1"/>
    <col min="6420" max="6653" width="5.42578125" style="2"/>
    <col min="6654" max="6654" width="4.42578125" style="2" customWidth="1"/>
    <col min="6655" max="6655" width="26.42578125" style="2" customWidth="1"/>
    <col min="6656" max="6656" width="7.42578125" style="2" customWidth="1"/>
    <col min="6657" max="6675" width="5.42578125" style="2" customWidth="1"/>
    <col min="6676" max="6909" width="5.42578125" style="2"/>
    <col min="6910" max="6910" width="4.42578125" style="2" customWidth="1"/>
    <col min="6911" max="6911" width="26.42578125" style="2" customWidth="1"/>
    <col min="6912" max="6912" width="7.42578125" style="2" customWidth="1"/>
    <col min="6913" max="6931" width="5.42578125" style="2" customWidth="1"/>
    <col min="6932" max="7165" width="5.42578125" style="2"/>
    <col min="7166" max="7166" width="4.42578125" style="2" customWidth="1"/>
    <col min="7167" max="7167" width="26.42578125" style="2" customWidth="1"/>
    <col min="7168" max="7168" width="7.42578125" style="2" customWidth="1"/>
    <col min="7169" max="7187" width="5.42578125" style="2" customWidth="1"/>
    <col min="7188" max="7421" width="5.42578125" style="2"/>
    <col min="7422" max="7422" width="4.42578125" style="2" customWidth="1"/>
    <col min="7423" max="7423" width="26.42578125" style="2" customWidth="1"/>
    <col min="7424" max="7424" width="7.42578125" style="2" customWidth="1"/>
    <col min="7425" max="7443" width="5.42578125" style="2" customWidth="1"/>
    <col min="7444" max="7677" width="5.42578125" style="2"/>
    <col min="7678" max="7678" width="4.42578125" style="2" customWidth="1"/>
    <col min="7679" max="7679" width="26.42578125" style="2" customWidth="1"/>
    <col min="7680" max="7680" width="7.42578125" style="2" customWidth="1"/>
    <col min="7681" max="7699" width="5.42578125" style="2" customWidth="1"/>
    <col min="7700" max="7933" width="5.42578125" style="2"/>
    <col min="7934" max="7934" width="4.42578125" style="2" customWidth="1"/>
    <col min="7935" max="7935" width="26.42578125" style="2" customWidth="1"/>
    <col min="7936" max="7936" width="7.42578125" style="2" customWidth="1"/>
    <col min="7937" max="7955" width="5.42578125" style="2" customWidth="1"/>
    <col min="7956" max="8189" width="5.42578125" style="2"/>
    <col min="8190" max="8190" width="4.42578125" style="2" customWidth="1"/>
    <col min="8191" max="8191" width="26.42578125" style="2" customWidth="1"/>
    <col min="8192" max="8192" width="7.42578125" style="2" customWidth="1"/>
    <col min="8193" max="8211" width="5.42578125" style="2" customWidth="1"/>
    <col min="8212" max="8445" width="5.42578125" style="2"/>
    <col min="8446" max="8446" width="4.42578125" style="2" customWidth="1"/>
    <col min="8447" max="8447" width="26.42578125" style="2" customWidth="1"/>
    <col min="8448" max="8448" width="7.42578125" style="2" customWidth="1"/>
    <col min="8449" max="8467" width="5.42578125" style="2" customWidth="1"/>
    <col min="8468" max="8701" width="5.42578125" style="2"/>
    <col min="8702" max="8702" width="4.42578125" style="2" customWidth="1"/>
    <col min="8703" max="8703" width="26.42578125" style="2" customWidth="1"/>
    <col min="8704" max="8704" width="7.42578125" style="2" customWidth="1"/>
    <col min="8705" max="8723" width="5.42578125" style="2" customWidth="1"/>
    <col min="8724" max="8957" width="5.42578125" style="2"/>
    <col min="8958" max="8958" width="4.42578125" style="2" customWidth="1"/>
    <col min="8959" max="8959" width="26.42578125" style="2" customWidth="1"/>
    <col min="8960" max="8960" width="7.42578125" style="2" customWidth="1"/>
    <col min="8961" max="8979" width="5.42578125" style="2" customWidth="1"/>
    <col min="8980" max="9213" width="5.42578125" style="2"/>
    <col min="9214" max="9214" width="4.42578125" style="2" customWidth="1"/>
    <col min="9215" max="9215" width="26.42578125" style="2" customWidth="1"/>
    <col min="9216" max="9216" width="7.42578125" style="2" customWidth="1"/>
    <col min="9217" max="9235" width="5.42578125" style="2" customWidth="1"/>
    <col min="9236" max="9469" width="5.42578125" style="2"/>
    <col min="9470" max="9470" width="4.42578125" style="2" customWidth="1"/>
    <col min="9471" max="9471" width="26.42578125" style="2" customWidth="1"/>
    <col min="9472" max="9472" width="7.42578125" style="2" customWidth="1"/>
    <col min="9473" max="9491" width="5.42578125" style="2" customWidth="1"/>
    <col min="9492" max="9725" width="5.42578125" style="2"/>
    <col min="9726" max="9726" width="4.42578125" style="2" customWidth="1"/>
    <col min="9727" max="9727" width="26.42578125" style="2" customWidth="1"/>
    <col min="9728" max="9728" width="7.42578125" style="2" customWidth="1"/>
    <col min="9729" max="9747" width="5.42578125" style="2" customWidth="1"/>
    <col min="9748" max="9981" width="5.42578125" style="2"/>
    <col min="9982" max="9982" width="4.42578125" style="2" customWidth="1"/>
    <col min="9983" max="9983" width="26.42578125" style="2" customWidth="1"/>
    <col min="9984" max="9984" width="7.42578125" style="2" customWidth="1"/>
    <col min="9985" max="10003" width="5.42578125" style="2" customWidth="1"/>
    <col min="10004" max="10237" width="5.42578125" style="2"/>
    <col min="10238" max="10238" width="4.42578125" style="2" customWidth="1"/>
    <col min="10239" max="10239" width="26.42578125" style="2" customWidth="1"/>
    <col min="10240" max="10240" width="7.42578125" style="2" customWidth="1"/>
    <col min="10241" max="10259" width="5.42578125" style="2" customWidth="1"/>
    <col min="10260" max="10493" width="5.42578125" style="2"/>
    <col min="10494" max="10494" width="4.42578125" style="2" customWidth="1"/>
    <col min="10495" max="10495" width="26.42578125" style="2" customWidth="1"/>
    <col min="10496" max="10496" width="7.42578125" style="2" customWidth="1"/>
    <col min="10497" max="10515" width="5.42578125" style="2" customWidth="1"/>
    <col min="10516" max="10749" width="5.42578125" style="2"/>
    <col min="10750" max="10750" width="4.42578125" style="2" customWidth="1"/>
    <col min="10751" max="10751" width="26.42578125" style="2" customWidth="1"/>
    <col min="10752" max="10752" width="7.42578125" style="2" customWidth="1"/>
    <col min="10753" max="10771" width="5.42578125" style="2" customWidth="1"/>
    <col min="10772" max="11005" width="5.42578125" style="2"/>
    <col min="11006" max="11006" width="4.42578125" style="2" customWidth="1"/>
    <col min="11007" max="11007" width="26.42578125" style="2" customWidth="1"/>
    <col min="11008" max="11008" width="7.42578125" style="2" customWidth="1"/>
    <col min="11009" max="11027" width="5.42578125" style="2" customWidth="1"/>
    <col min="11028" max="11261" width="5.42578125" style="2"/>
    <col min="11262" max="11262" width="4.42578125" style="2" customWidth="1"/>
    <col min="11263" max="11263" width="26.42578125" style="2" customWidth="1"/>
    <col min="11264" max="11264" width="7.42578125" style="2" customWidth="1"/>
    <col min="11265" max="11283" width="5.42578125" style="2" customWidth="1"/>
    <col min="11284" max="11517" width="5.42578125" style="2"/>
    <col min="11518" max="11518" width="4.42578125" style="2" customWidth="1"/>
    <col min="11519" max="11519" width="26.42578125" style="2" customWidth="1"/>
    <col min="11520" max="11520" width="7.42578125" style="2" customWidth="1"/>
    <col min="11521" max="11539" width="5.42578125" style="2" customWidth="1"/>
    <col min="11540" max="11773" width="5.42578125" style="2"/>
    <col min="11774" max="11774" width="4.42578125" style="2" customWidth="1"/>
    <col min="11775" max="11775" width="26.42578125" style="2" customWidth="1"/>
    <col min="11776" max="11776" width="7.42578125" style="2" customWidth="1"/>
    <col min="11777" max="11795" width="5.42578125" style="2" customWidth="1"/>
    <col min="11796" max="12029" width="5.42578125" style="2"/>
    <col min="12030" max="12030" width="4.42578125" style="2" customWidth="1"/>
    <col min="12031" max="12031" width="26.42578125" style="2" customWidth="1"/>
    <col min="12032" max="12032" width="7.42578125" style="2" customWidth="1"/>
    <col min="12033" max="12051" width="5.42578125" style="2" customWidth="1"/>
    <col min="12052" max="12285" width="5.42578125" style="2"/>
    <col min="12286" max="12286" width="4.42578125" style="2" customWidth="1"/>
    <col min="12287" max="12287" width="26.42578125" style="2" customWidth="1"/>
    <col min="12288" max="12288" width="7.42578125" style="2" customWidth="1"/>
    <col min="12289" max="12307" width="5.42578125" style="2" customWidth="1"/>
    <col min="12308" max="12541" width="5.42578125" style="2"/>
    <col min="12542" max="12542" width="4.42578125" style="2" customWidth="1"/>
    <col min="12543" max="12543" width="26.42578125" style="2" customWidth="1"/>
    <col min="12544" max="12544" width="7.42578125" style="2" customWidth="1"/>
    <col min="12545" max="12563" width="5.42578125" style="2" customWidth="1"/>
    <col min="12564" max="12797" width="5.42578125" style="2"/>
    <col min="12798" max="12798" width="4.42578125" style="2" customWidth="1"/>
    <col min="12799" max="12799" width="26.42578125" style="2" customWidth="1"/>
    <col min="12800" max="12800" width="7.42578125" style="2" customWidth="1"/>
    <col min="12801" max="12819" width="5.42578125" style="2" customWidth="1"/>
    <col min="12820" max="13053" width="5.42578125" style="2"/>
    <col min="13054" max="13054" width="4.42578125" style="2" customWidth="1"/>
    <col min="13055" max="13055" width="26.42578125" style="2" customWidth="1"/>
    <col min="13056" max="13056" width="7.42578125" style="2" customWidth="1"/>
    <col min="13057" max="13075" width="5.42578125" style="2" customWidth="1"/>
    <col min="13076" max="13309" width="5.42578125" style="2"/>
    <col min="13310" max="13310" width="4.42578125" style="2" customWidth="1"/>
    <col min="13311" max="13311" width="26.42578125" style="2" customWidth="1"/>
    <col min="13312" max="13312" width="7.42578125" style="2" customWidth="1"/>
    <col min="13313" max="13331" width="5.42578125" style="2" customWidth="1"/>
    <col min="13332" max="13565" width="5.42578125" style="2"/>
    <col min="13566" max="13566" width="4.42578125" style="2" customWidth="1"/>
    <col min="13567" max="13567" width="26.42578125" style="2" customWidth="1"/>
    <col min="13568" max="13568" width="7.42578125" style="2" customWidth="1"/>
    <col min="13569" max="13587" width="5.42578125" style="2" customWidth="1"/>
    <col min="13588" max="13821" width="5.42578125" style="2"/>
    <col min="13822" max="13822" width="4.42578125" style="2" customWidth="1"/>
    <col min="13823" max="13823" width="26.42578125" style="2" customWidth="1"/>
    <col min="13824" max="13824" width="7.42578125" style="2" customWidth="1"/>
    <col min="13825" max="13843" width="5.42578125" style="2" customWidth="1"/>
    <col min="13844" max="14077" width="5.42578125" style="2"/>
    <col min="14078" max="14078" width="4.42578125" style="2" customWidth="1"/>
    <col min="14079" max="14079" width="26.42578125" style="2" customWidth="1"/>
    <col min="14080" max="14080" width="7.42578125" style="2" customWidth="1"/>
    <col min="14081" max="14099" width="5.42578125" style="2" customWidth="1"/>
    <col min="14100" max="14333" width="5.42578125" style="2"/>
    <col min="14334" max="14334" width="4.42578125" style="2" customWidth="1"/>
    <col min="14335" max="14335" width="26.42578125" style="2" customWidth="1"/>
    <col min="14336" max="14336" width="7.42578125" style="2" customWidth="1"/>
    <col min="14337" max="14355" width="5.42578125" style="2" customWidth="1"/>
    <col min="14356" max="14589" width="5.42578125" style="2"/>
    <col min="14590" max="14590" width="4.42578125" style="2" customWidth="1"/>
    <col min="14591" max="14591" width="26.42578125" style="2" customWidth="1"/>
    <col min="14592" max="14592" width="7.42578125" style="2" customWidth="1"/>
    <col min="14593" max="14611" width="5.42578125" style="2" customWidth="1"/>
    <col min="14612" max="14845" width="5.42578125" style="2"/>
    <col min="14846" max="14846" width="4.42578125" style="2" customWidth="1"/>
    <col min="14847" max="14847" width="26.42578125" style="2" customWidth="1"/>
    <col min="14848" max="14848" width="7.42578125" style="2" customWidth="1"/>
    <col min="14849" max="14867" width="5.42578125" style="2" customWidth="1"/>
    <col min="14868" max="15101" width="5.42578125" style="2"/>
    <col min="15102" max="15102" width="4.42578125" style="2" customWidth="1"/>
    <col min="15103" max="15103" width="26.42578125" style="2" customWidth="1"/>
    <col min="15104" max="15104" width="7.42578125" style="2" customWidth="1"/>
    <col min="15105" max="15123" width="5.42578125" style="2" customWidth="1"/>
    <col min="15124" max="15357" width="5.42578125" style="2"/>
    <col min="15358" max="15358" width="4.42578125" style="2" customWidth="1"/>
    <col min="15359" max="15359" width="26.42578125" style="2" customWidth="1"/>
    <col min="15360" max="15360" width="7.42578125" style="2" customWidth="1"/>
    <col min="15361" max="15379" width="5.42578125" style="2" customWidth="1"/>
    <col min="15380" max="15613" width="5.42578125" style="2"/>
    <col min="15614" max="15614" width="4.42578125" style="2" customWidth="1"/>
    <col min="15615" max="15615" width="26.42578125" style="2" customWidth="1"/>
    <col min="15616" max="15616" width="7.42578125" style="2" customWidth="1"/>
    <col min="15617" max="15635" width="5.42578125" style="2" customWidth="1"/>
    <col min="15636" max="15869" width="5.42578125" style="2"/>
    <col min="15870" max="15870" width="4.42578125" style="2" customWidth="1"/>
    <col min="15871" max="15871" width="26.42578125" style="2" customWidth="1"/>
    <col min="15872" max="15872" width="7.42578125" style="2" customWidth="1"/>
    <col min="15873" max="15891" width="5.42578125" style="2" customWidth="1"/>
    <col min="15892" max="16125" width="5.42578125" style="2"/>
    <col min="16126" max="16126" width="4.42578125" style="2" customWidth="1"/>
    <col min="16127" max="16127" width="26.42578125" style="2" customWidth="1"/>
    <col min="16128" max="16128" width="7.42578125" style="2" customWidth="1"/>
    <col min="16129" max="16147" width="5.42578125" style="2" customWidth="1"/>
    <col min="16148" max="16384" width="5.42578125" style="2"/>
  </cols>
  <sheetData>
    <row r="1" spans="1:23" s="61" customFormat="1" ht="28.5" customHeight="1" x14ac:dyDescent="0.2">
      <c r="A1" s="1015" t="s">
        <v>299</v>
      </c>
      <c r="B1" s="1015"/>
      <c r="C1" s="1015"/>
      <c r="D1" s="1015"/>
      <c r="E1" s="1015"/>
      <c r="F1" s="1015"/>
      <c r="G1" s="1015"/>
      <c r="H1" s="1015"/>
      <c r="I1" s="1015"/>
      <c r="J1" s="1015"/>
      <c r="K1" s="1015"/>
      <c r="L1" s="1015"/>
      <c r="M1" s="1015"/>
      <c r="N1" s="1015"/>
      <c r="O1" s="1015"/>
      <c r="P1" s="1015"/>
      <c r="Q1" s="161"/>
      <c r="R1" s="1017" t="s">
        <v>164</v>
      </c>
      <c r="S1" s="1163"/>
      <c r="T1" s="1018"/>
      <c r="V1" s="29"/>
    </row>
    <row r="2" spans="1:23" ht="17.25" customHeight="1" x14ac:dyDescent="0.25">
      <c r="A2" s="150"/>
      <c r="B2" s="214"/>
      <c r="C2" s="215"/>
      <c r="D2" s="215"/>
      <c r="E2" s="215"/>
      <c r="F2" s="215"/>
      <c r="G2" s="215"/>
      <c r="H2" s="215"/>
      <c r="I2" s="215"/>
      <c r="J2" s="215"/>
      <c r="K2" s="215"/>
      <c r="L2" s="215"/>
      <c r="M2" s="215"/>
      <c r="N2" s="215"/>
      <c r="O2" s="215"/>
      <c r="P2" s="215"/>
      <c r="Q2" s="1156" t="s">
        <v>1</v>
      </c>
      <c r="R2" s="1156"/>
      <c r="S2" s="1156"/>
      <c r="T2" s="1156"/>
    </row>
    <row r="3" spans="1:23" ht="20.25" customHeight="1" x14ac:dyDescent="0.25">
      <c r="A3" s="1112" t="s">
        <v>235</v>
      </c>
      <c r="B3" s="1112" t="s">
        <v>2</v>
      </c>
      <c r="C3" s="1095" t="s">
        <v>137</v>
      </c>
      <c r="D3" s="1118" t="s">
        <v>3</v>
      </c>
      <c r="E3" s="1119"/>
      <c r="F3" s="1119"/>
      <c r="G3" s="1119"/>
      <c r="H3" s="1160" t="s">
        <v>138</v>
      </c>
      <c r="I3" s="1160"/>
      <c r="J3" s="1160"/>
      <c r="K3" s="1160"/>
      <c r="L3" s="1160"/>
      <c r="M3" s="1160"/>
      <c r="N3" s="1160"/>
      <c r="O3" s="1160"/>
      <c r="P3" s="1160"/>
      <c r="Q3" s="1160" t="s">
        <v>5</v>
      </c>
      <c r="R3" s="1160"/>
      <c r="S3" s="1160"/>
      <c r="T3" s="1160"/>
    </row>
    <row r="4" spans="1:23" ht="20.25" customHeight="1" x14ac:dyDescent="0.25">
      <c r="A4" s="1113"/>
      <c r="B4" s="1113"/>
      <c r="C4" s="1096"/>
      <c r="D4" s="1051" t="s">
        <v>123</v>
      </c>
      <c r="E4" s="1051" t="s">
        <v>126</v>
      </c>
      <c r="F4" s="1051" t="s">
        <v>567</v>
      </c>
      <c r="G4" s="1051" t="s">
        <v>139</v>
      </c>
      <c r="H4" s="1013" t="s">
        <v>73</v>
      </c>
      <c r="I4" s="1013" t="s">
        <v>16</v>
      </c>
      <c r="J4" s="1013" t="s">
        <v>375</v>
      </c>
      <c r="K4" s="1013" t="s">
        <v>55</v>
      </c>
      <c r="L4" s="1013" t="s">
        <v>295</v>
      </c>
      <c r="M4" s="1013" t="s">
        <v>359</v>
      </c>
      <c r="N4" s="1013" t="s">
        <v>74</v>
      </c>
      <c r="O4" s="1013" t="s">
        <v>576</v>
      </c>
      <c r="P4" s="1013" t="s">
        <v>12</v>
      </c>
      <c r="Q4" s="1013" t="s">
        <v>36</v>
      </c>
      <c r="R4" s="1151" t="s">
        <v>15</v>
      </c>
      <c r="S4" s="1151"/>
      <c r="T4" s="1152"/>
    </row>
    <row r="5" spans="1:23" s="22" customFormat="1" ht="85.5" customHeight="1" x14ac:dyDescent="0.2">
      <c r="A5" s="1114"/>
      <c r="B5" s="1114"/>
      <c r="C5" s="1097"/>
      <c r="D5" s="1051"/>
      <c r="E5" s="1051"/>
      <c r="F5" s="1051"/>
      <c r="G5" s="1051"/>
      <c r="H5" s="1014"/>
      <c r="I5" s="1014"/>
      <c r="J5" s="1014"/>
      <c r="K5" s="1014"/>
      <c r="L5" s="1014"/>
      <c r="M5" s="1014"/>
      <c r="N5" s="1014"/>
      <c r="O5" s="1014"/>
      <c r="P5" s="1014"/>
      <c r="Q5" s="1014"/>
      <c r="R5" s="179" t="s">
        <v>17</v>
      </c>
      <c r="S5" s="179" t="s">
        <v>18</v>
      </c>
      <c r="T5" s="179" t="s">
        <v>969</v>
      </c>
      <c r="U5" s="306"/>
      <c r="V5" s="963"/>
      <c r="W5" s="896"/>
    </row>
    <row r="6" spans="1:23" s="30" customFormat="1" ht="15" customHeight="1" x14ac:dyDescent="0.2">
      <c r="A6" s="140">
        <v>1</v>
      </c>
      <c r="B6" s="140">
        <v>2</v>
      </c>
      <c r="C6" s="140">
        <v>3</v>
      </c>
      <c r="D6" s="140">
        <v>4</v>
      </c>
      <c r="E6" s="140">
        <v>5</v>
      </c>
      <c r="F6" s="140">
        <v>6</v>
      </c>
      <c r="G6" s="140">
        <v>7</v>
      </c>
      <c r="H6" s="140">
        <v>8</v>
      </c>
      <c r="I6" s="140">
        <v>9</v>
      </c>
      <c r="J6" s="140">
        <v>10</v>
      </c>
      <c r="K6" s="140">
        <v>11</v>
      </c>
      <c r="L6" s="140">
        <v>12</v>
      </c>
      <c r="M6" s="140">
        <v>13</v>
      </c>
      <c r="N6" s="140">
        <v>14</v>
      </c>
      <c r="O6" s="140">
        <v>15</v>
      </c>
      <c r="P6" s="140">
        <v>16</v>
      </c>
      <c r="Q6" s="140">
        <v>17</v>
      </c>
      <c r="R6" s="140">
        <v>18</v>
      </c>
      <c r="S6" s="140">
        <v>19</v>
      </c>
      <c r="T6" s="140">
        <v>20</v>
      </c>
      <c r="V6" s="964"/>
      <c r="W6" s="890"/>
    </row>
    <row r="7" spans="1:23" s="5" customFormat="1" ht="15" customHeight="1" x14ac:dyDescent="0.2">
      <c r="A7" s="148" t="s">
        <v>19</v>
      </c>
      <c r="B7" s="216" t="s">
        <v>341</v>
      </c>
      <c r="C7" s="357">
        <f>SUM(C8:C11)</f>
        <v>0</v>
      </c>
      <c r="D7" s="357">
        <f t="shared" ref="D7:P7" si="0">SUM(D8:D11)</f>
        <v>0</v>
      </c>
      <c r="E7" s="357">
        <f t="shared" si="0"/>
        <v>0</v>
      </c>
      <c r="F7" s="357">
        <f t="shared" si="0"/>
        <v>0</v>
      </c>
      <c r="G7" s="357">
        <f t="shared" si="0"/>
        <v>0</v>
      </c>
      <c r="H7" s="357">
        <f t="shared" si="0"/>
        <v>0</v>
      </c>
      <c r="I7" s="357">
        <f t="shared" si="0"/>
        <v>0</v>
      </c>
      <c r="J7" s="357">
        <f t="shared" si="0"/>
        <v>0</v>
      </c>
      <c r="K7" s="357">
        <f t="shared" si="0"/>
        <v>0</v>
      </c>
      <c r="L7" s="357">
        <f t="shared" si="0"/>
        <v>0</v>
      </c>
      <c r="M7" s="357">
        <f t="shared" si="0"/>
        <v>0</v>
      </c>
      <c r="N7" s="357">
        <f t="shared" si="0"/>
        <v>0</v>
      </c>
      <c r="O7" s="357">
        <f t="shared" si="0"/>
        <v>0</v>
      </c>
      <c r="P7" s="357">
        <f t="shared" si="0"/>
        <v>0</v>
      </c>
      <c r="Q7" s="357">
        <f t="shared" ref="Q7" si="1">SUM(Q8:Q11)</f>
        <v>0</v>
      </c>
      <c r="R7" s="357">
        <f t="shared" ref="R7:T7" si="2">SUM(R8:R11)</f>
        <v>0</v>
      </c>
      <c r="S7" s="357">
        <f t="shared" si="2"/>
        <v>0</v>
      </c>
      <c r="T7" s="357">
        <f t="shared" si="2"/>
        <v>0</v>
      </c>
      <c r="U7" s="279" t="str">
        <f>IF(AND(H7&lt;=C7,I7&lt;=C7,J7&lt;=C7,K7&lt;=C7,L7&lt;=C7,M7&lt;=C7,N7&lt;=C7,O7&lt;=C7,P7&lt;=C7),"Đúng","Sai")</f>
        <v>Đúng</v>
      </c>
      <c r="V7" s="885" t="str">
        <f>IF(AND(T7&lt;=R7,S7&lt;=R7,R7&lt;=Q7,Q7&lt;=C7),"Đúng","Sai")</f>
        <v>Đúng</v>
      </c>
      <c r="W7" s="894"/>
    </row>
    <row r="8" spans="1:23" s="5" customFormat="1" ht="15" customHeight="1" x14ac:dyDescent="0.2">
      <c r="A8" s="171"/>
      <c r="B8" s="217" t="s">
        <v>120</v>
      </c>
      <c r="C8" s="371">
        <f>SUM(D8:G8)</f>
        <v>0</v>
      </c>
      <c r="D8" s="910"/>
      <c r="E8" s="912"/>
      <c r="F8" s="912"/>
      <c r="G8" s="912"/>
      <c r="H8" s="910"/>
      <c r="I8" s="910"/>
      <c r="J8" s="910"/>
      <c r="K8" s="910"/>
      <c r="L8" s="910"/>
      <c r="M8" s="910"/>
      <c r="N8" s="910"/>
      <c r="O8" s="910"/>
      <c r="P8" s="910"/>
      <c r="Q8" s="910"/>
      <c r="R8" s="910"/>
      <c r="S8" s="910"/>
      <c r="T8" s="910"/>
      <c r="U8" s="279" t="str">
        <f t="shared" ref="U8:U31" si="3">IF(AND(H8&lt;=C8,I8&lt;=C8,J8&lt;=C8,K8&lt;=C8,L8&lt;=C8,M8&lt;=C8,N8&lt;=C8,O8&lt;=C8,P8&lt;=C8),"Đúng","Sai")</f>
        <v>Đúng</v>
      </c>
      <c r="V8" s="885" t="str">
        <f t="shared" ref="V8:V26" si="4">IF(AND(T8&lt;=R8,S8&lt;=R8,R8&lt;=Q8,Q8&lt;=C8),"Đúng","Sai")</f>
        <v>Đúng</v>
      </c>
      <c r="W8" s="894"/>
    </row>
    <row r="9" spans="1:23" s="5" customFormat="1" ht="15" customHeight="1" x14ac:dyDescent="0.2">
      <c r="A9" s="146"/>
      <c r="B9" s="144" t="s">
        <v>21</v>
      </c>
      <c r="C9" s="371">
        <f>SUM(D9:G9)</f>
        <v>0</v>
      </c>
      <c r="D9" s="911"/>
      <c r="E9" s="911"/>
      <c r="F9" s="912"/>
      <c r="G9" s="912"/>
      <c r="H9" s="911"/>
      <c r="I9" s="911"/>
      <c r="J9" s="911"/>
      <c r="K9" s="911"/>
      <c r="L9" s="911"/>
      <c r="M9" s="911"/>
      <c r="N9" s="911"/>
      <c r="O9" s="911"/>
      <c r="P9" s="911"/>
      <c r="Q9" s="911"/>
      <c r="R9" s="911"/>
      <c r="S9" s="911"/>
      <c r="T9" s="911"/>
      <c r="U9" s="279" t="str">
        <f t="shared" si="3"/>
        <v>Đúng</v>
      </c>
      <c r="V9" s="885" t="str">
        <f t="shared" si="4"/>
        <v>Đúng</v>
      </c>
      <c r="W9" s="894"/>
    </row>
    <row r="10" spans="1:23" s="5" customFormat="1" ht="15" customHeight="1" x14ac:dyDescent="0.2">
      <c r="A10" s="169"/>
      <c r="B10" s="188" t="s">
        <v>557</v>
      </c>
      <c r="C10" s="371">
        <f>SUM(D10:G10)</f>
        <v>0</v>
      </c>
      <c r="D10" s="918"/>
      <c r="E10" s="918"/>
      <c r="F10" s="918"/>
      <c r="G10" s="912"/>
      <c r="H10" s="911"/>
      <c r="I10" s="911"/>
      <c r="J10" s="911"/>
      <c r="K10" s="911"/>
      <c r="L10" s="911"/>
      <c r="M10" s="911"/>
      <c r="N10" s="911"/>
      <c r="O10" s="911"/>
      <c r="P10" s="911"/>
      <c r="Q10" s="911"/>
      <c r="R10" s="911"/>
      <c r="S10" s="911"/>
      <c r="T10" s="911"/>
      <c r="U10" s="279" t="str">
        <f t="shared" si="3"/>
        <v>Đúng</v>
      </c>
      <c r="V10" s="885" t="str">
        <f t="shared" si="4"/>
        <v>Đúng</v>
      </c>
      <c r="W10" s="894"/>
    </row>
    <row r="11" spans="1:23" s="5" customFormat="1" ht="15" customHeight="1" x14ac:dyDescent="0.2">
      <c r="A11" s="175"/>
      <c r="B11" s="178" t="s">
        <v>22</v>
      </c>
      <c r="C11" s="371">
        <f>SUM(D11:G11)</f>
        <v>0</v>
      </c>
      <c r="D11" s="917"/>
      <c r="E11" s="917"/>
      <c r="F11" s="917"/>
      <c r="G11" s="917"/>
      <c r="H11" s="915"/>
      <c r="I11" s="915"/>
      <c r="J11" s="915"/>
      <c r="K11" s="913"/>
      <c r="L11" s="915"/>
      <c r="M11" s="913"/>
      <c r="N11" s="915"/>
      <c r="O11" s="915"/>
      <c r="P11" s="915"/>
      <c r="Q11" s="915"/>
      <c r="R11" s="913"/>
      <c r="S11" s="913"/>
      <c r="T11" s="913"/>
      <c r="U11" s="279" t="str">
        <f t="shared" si="3"/>
        <v>Đúng</v>
      </c>
      <c r="V11" s="885" t="str">
        <f t="shared" si="4"/>
        <v>Đúng</v>
      </c>
      <c r="W11" s="894"/>
    </row>
    <row r="12" spans="1:23" s="5" customFormat="1" ht="15" customHeight="1" x14ac:dyDescent="0.2">
      <c r="A12" s="218" t="s">
        <v>23</v>
      </c>
      <c r="B12" s="219" t="s">
        <v>24</v>
      </c>
      <c r="C12" s="357">
        <f t="shared" ref="C12:P12" si="5">SUM(C13:C18)</f>
        <v>0</v>
      </c>
      <c r="D12" s="357">
        <f t="shared" si="5"/>
        <v>0</v>
      </c>
      <c r="E12" s="357">
        <f t="shared" si="5"/>
        <v>0</v>
      </c>
      <c r="F12" s="357">
        <f t="shared" si="5"/>
        <v>0</v>
      </c>
      <c r="G12" s="357">
        <f t="shared" si="5"/>
        <v>0</v>
      </c>
      <c r="H12" s="357">
        <f t="shared" si="5"/>
        <v>0</v>
      </c>
      <c r="I12" s="357">
        <f t="shared" si="5"/>
        <v>0</v>
      </c>
      <c r="J12" s="357">
        <f t="shared" si="5"/>
        <v>0</v>
      </c>
      <c r="K12" s="357">
        <f t="shared" si="5"/>
        <v>0</v>
      </c>
      <c r="L12" s="357">
        <f t="shared" si="5"/>
        <v>0</v>
      </c>
      <c r="M12" s="357">
        <f t="shared" si="5"/>
        <v>0</v>
      </c>
      <c r="N12" s="357">
        <f t="shared" si="5"/>
        <v>0</v>
      </c>
      <c r="O12" s="357">
        <f t="shared" si="5"/>
        <v>0</v>
      </c>
      <c r="P12" s="357">
        <f t="shared" si="5"/>
        <v>0</v>
      </c>
      <c r="Q12" s="357">
        <f t="shared" ref="Q12" si="6">SUM(Q13:Q18)</f>
        <v>0</v>
      </c>
      <c r="R12" s="357">
        <f t="shared" ref="R12:T12" si="7">SUM(R13:R18)</f>
        <v>0</v>
      </c>
      <c r="S12" s="357">
        <f t="shared" si="7"/>
        <v>0</v>
      </c>
      <c r="T12" s="357">
        <f t="shared" si="7"/>
        <v>0</v>
      </c>
      <c r="U12" s="279" t="str">
        <f t="shared" si="3"/>
        <v>Đúng</v>
      </c>
      <c r="V12" s="885" t="str">
        <f t="shared" si="4"/>
        <v>Đúng</v>
      </c>
      <c r="W12" s="894"/>
    </row>
    <row r="13" spans="1:23" s="5" customFormat="1" ht="15" customHeight="1" x14ac:dyDescent="0.2">
      <c r="A13" s="171"/>
      <c r="B13" s="217" t="s">
        <v>78</v>
      </c>
      <c r="C13" s="371">
        <f t="shared" ref="C13:C18" si="8">SUM(D13:G13)</f>
        <v>0</v>
      </c>
      <c r="D13" s="960"/>
      <c r="E13" s="912"/>
      <c r="F13" s="912"/>
      <c r="G13" s="912"/>
      <c r="H13" s="910"/>
      <c r="I13" s="960"/>
      <c r="J13" s="960"/>
      <c r="K13" s="960"/>
      <c r="L13" s="960"/>
      <c r="M13" s="960"/>
      <c r="N13" s="960"/>
      <c r="O13" s="960"/>
      <c r="P13" s="960"/>
      <c r="Q13" s="960"/>
      <c r="R13" s="960"/>
      <c r="S13" s="960"/>
      <c r="T13" s="960"/>
      <c r="U13" s="279" t="str">
        <f t="shared" si="3"/>
        <v>Đúng</v>
      </c>
      <c r="V13" s="885" t="str">
        <f t="shared" si="4"/>
        <v>Đúng</v>
      </c>
      <c r="W13" s="894"/>
    </row>
    <row r="14" spans="1:23" s="5" customFormat="1" ht="15" customHeight="1" x14ac:dyDescent="0.2">
      <c r="A14" s="146"/>
      <c r="B14" s="144" t="s">
        <v>141</v>
      </c>
      <c r="C14" s="371">
        <f t="shared" si="8"/>
        <v>0</v>
      </c>
      <c r="D14" s="911"/>
      <c r="E14" s="911"/>
      <c r="F14" s="912"/>
      <c r="G14" s="912"/>
      <c r="H14" s="911"/>
      <c r="I14" s="911"/>
      <c r="J14" s="911"/>
      <c r="K14" s="911"/>
      <c r="L14" s="911"/>
      <c r="M14" s="911"/>
      <c r="N14" s="911"/>
      <c r="O14" s="911"/>
      <c r="P14" s="911"/>
      <c r="Q14" s="911"/>
      <c r="R14" s="911"/>
      <c r="S14" s="911"/>
      <c r="T14" s="911"/>
      <c r="U14" s="279" t="str">
        <f t="shared" si="3"/>
        <v>Đúng</v>
      </c>
      <c r="V14" s="885" t="str">
        <f t="shared" si="4"/>
        <v>Đúng</v>
      </c>
      <c r="W14" s="894"/>
    </row>
    <row r="15" spans="1:23" s="5" customFormat="1" ht="24" x14ac:dyDescent="0.2">
      <c r="A15" s="169"/>
      <c r="B15" s="188" t="s">
        <v>558</v>
      </c>
      <c r="C15" s="371">
        <f t="shared" si="8"/>
        <v>0</v>
      </c>
      <c r="D15" s="960"/>
      <c r="E15" s="911"/>
      <c r="F15" s="911"/>
      <c r="G15" s="912"/>
      <c r="H15" s="911"/>
      <c r="I15" s="911"/>
      <c r="J15" s="911"/>
      <c r="K15" s="911"/>
      <c r="L15" s="911"/>
      <c r="M15" s="911"/>
      <c r="N15" s="911"/>
      <c r="O15" s="911"/>
      <c r="P15" s="911"/>
      <c r="Q15" s="911"/>
      <c r="R15" s="911"/>
      <c r="S15" s="911"/>
      <c r="T15" s="911"/>
      <c r="U15" s="279" t="str">
        <f t="shared" si="3"/>
        <v>Đúng</v>
      </c>
      <c r="V15" s="885" t="str">
        <f t="shared" si="4"/>
        <v>Đúng</v>
      </c>
      <c r="W15" s="894"/>
    </row>
    <row r="16" spans="1:23" s="5" customFormat="1" ht="15" customHeight="1" x14ac:dyDescent="0.2">
      <c r="A16" s="146"/>
      <c r="B16" s="144" t="s">
        <v>563</v>
      </c>
      <c r="C16" s="371">
        <f t="shared" si="8"/>
        <v>0</v>
      </c>
      <c r="D16" s="911"/>
      <c r="E16" s="911"/>
      <c r="F16" s="911"/>
      <c r="G16" s="911"/>
      <c r="H16" s="911"/>
      <c r="I16" s="911"/>
      <c r="J16" s="911"/>
      <c r="K16" s="911"/>
      <c r="L16" s="911"/>
      <c r="M16" s="911"/>
      <c r="N16" s="911"/>
      <c r="O16" s="911"/>
      <c r="P16" s="911"/>
      <c r="Q16" s="911"/>
      <c r="R16" s="911"/>
      <c r="S16" s="911"/>
      <c r="T16" s="911"/>
      <c r="U16" s="279" t="str">
        <f t="shared" si="3"/>
        <v>Đúng</v>
      </c>
      <c r="V16" s="885" t="str">
        <f t="shared" si="4"/>
        <v>Đúng</v>
      </c>
      <c r="W16" s="894"/>
    </row>
    <row r="17" spans="1:23" s="5" customFormat="1" ht="15" customHeight="1" x14ac:dyDescent="0.2">
      <c r="A17" s="146"/>
      <c r="B17" s="144" t="s">
        <v>353</v>
      </c>
      <c r="C17" s="364">
        <f t="shared" si="8"/>
        <v>0</v>
      </c>
      <c r="D17" s="911"/>
      <c r="E17" s="911"/>
      <c r="F17" s="911"/>
      <c r="G17" s="911"/>
      <c r="H17" s="911"/>
      <c r="I17" s="911"/>
      <c r="J17" s="911"/>
      <c r="K17" s="911"/>
      <c r="L17" s="911"/>
      <c r="M17" s="911"/>
      <c r="N17" s="911"/>
      <c r="O17" s="911"/>
      <c r="P17" s="911"/>
      <c r="Q17" s="911"/>
      <c r="R17" s="911"/>
      <c r="S17" s="911"/>
      <c r="T17" s="911"/>
      <c r="U17" s="279" t="str">
        <f t="shared" si="3"/>
        <v>Đúng</v>
      </c>
      <c r="V17" s="885" t="str">
        <f t="shared" si="4"/>
        <v>Đúng</v>
      </c>
      <c r="W17" s="894"/>
    </row>
    <row r="18" spans="1:23" s="5" customFormat="1" ht="15" customHeight="1" x14ac:dyDescent="0.2">
      <c r="A18" s="175"/>
      <c r="B18" s="178" t="s">
        <v>92</v>
      </c>
      <c r="C18" s="365">
        <f t="shared" si="8"/>
        <v>0</v>
      </c>
      <c r="D18" s="917"/>
      <c r="E18" s="917"/>
      <c r="F18" s="917"/>
      <c r="G18" s="917"/>
      <c r="H18" s="917"/>
      <c r="I18" s="917"/>
      <c r="J18" s="917"/>
      <c r="K18" s="917"/>
      <c r="L18" s="917"/>
      <c r="M18" s="917"/>
      <c r="N18" s="917"/>
      <c r="O18" s="917"/>
      <c r="P18" s="917"/>
      <c r="Q18" s="917"/>
      <c r="R18" s="917"/>
      <c r="S18" s="917"/>
      <c r="T18" s="917"/>
      <c r="U18" s="279" t="str">
        <f t="shared" si="3"/>
        <v>Đúng</v>
      </c>
      <c r="V18" s="885" t="str">
        <f t="shared" si="4"/>
        <v>Đúng</v>
      </c>
      <c r="W18" s="894"/>
    </row>
    <row r="19" spans="1:23" s="5" customFormat="1" ht="15" customHeight="1" x14ac:dyDescent="0.2">
      <c r="A19" s="218" t="s">
        <v>28</v>
      </c>
      <c r="B19" s="219" t="s">
        <v>29</v>
      </c>
      <c r="C19" s="357">
        <f t="shared" ref="C19:P19" si="9">SUM(C20:C26)</f>
        <v>0</v>
      </c>
      <c r="D19" s="357">
        <f t="shared" si="9"/>
        <v>0</v>
      </c>
      <c r="E19" s="357">
        <f t="shared" si="9"/>
        <v>0</v>
      </c>
      <c r="F19" s="357">
        <f t="shared" si="9"/>
        <v>0</v>
      </c>
      <c r="G19" s="357">
        <f t="shared" si="9"/>
        <v>0</v>
      </c>
      <c r="H19" s="357">
        <f t="shared" si="9"/>
        <v>0</v>
      </c>
      <c r="I19" s="357">
        <f t="shared" si="9"/>
        <v>0</v>
      </c>
      <c r="J19" s="357">
        <f t="shared" si="9"/>
        <v>0</v>
      </c>
      <c r="K19" s="357">
        <f t="shared" si="9"/>
        <v>0</v>
      </c>
      <c r="L19" s="357">
        <f t="shared" si="9"/>
        <v>0</v>
      </c>
      <c r="M19" s="357">
        <f t="shared" si="9"/>
        <v>0</v>
      </c>
      <c r="N19" s="357">
        <f t="shared" si="9"/>
        <v>0</v>
      </c>
      <c r="O19" s="357">
        <f t="shared" si="9"/>
        <v>0</v>
      </c>
      <c r="P19" s="357">
        <f t="shared" si="9"/>
        <v>0</v>
      </c>
      <c r="Q19" s="357">
        <f t="shared" ref="Q19" si="10">SUM(Q20:Q26)</f>
        <v>0</v>
      </c>
      <c r="R19" s="357">
        <f t="shared" ref="R19:T19" si="11">SUM(R20:R26)</f>
        <v>0</v>
      </c>
      <c r="S19" s="357">
        <f t="shared" si="11"/>
        <v>0</v>
      </c>
      <c r="T19" s="357">
        <f t="shared" si="11"/>
        <v>0</v>
      </c>
      <c r="U19" s="279" t="str">
        <f t="shared" si="3"/>
        <v>Đúng</v>
      </c>
      <c r="V19" s="885" t="str">
        <f t="shared" si="4"/>
        <v>Đúng</v>
      </c>
      <c r="W19" s="894"/>
    </row>
    <row r="20" spans="1:23" s="5" customFormat="1" ht="15" customHeight="1" x14ac:dyDescent="0.2">
      <c r="A20" s="171"/>
      <c r="B20" s="184" t="s">
        <v>30</v>
      </c>
      <c r="C20" s="371">
        <f t="shared" ref="C20:C26" si="12">SUM(D20:G20)</f>
        <v>0</v>
      </c>
      <c r="D20" s="919"/>
      <c r="E20" s="919"/>
      <c r="F20" s="919"/>
      <c r="G20" s="919"/>
      <c r="H20" s="921"/>
      <c r="I20" s="921"/>
      <c r="J20" s="921"/>
      <c r="K20" s="919"/>
      <c r="L20" s="921"/>
      <c r="M20" s="919"/>
      <c r="N20" s="921"/>
      <c r="O20" s="921"/>
      <c r="P20" s="921"/>
      <c r="Q20" s="921"/>
      <c r="R20" s="919"/>
      <c r="S20" s="919"/>
      <c r="T20" s="919"/>
      <c r="U20" s="279" t="str">
        <f t="shared" si="3"/>
        <v>Đúng</v>
      </c>
      <c r="V20" s="885" t="str">
        <f t="shared" si="4"/>
        <v>Đúng</v>
      </c>
      <c r="W20" s="894"/>
    </row>
    <row r="21" spans="1:23" s="5" customFormat="1" ht="15" customHeight="1" x14ac:dyDescent="0.2">
      <c r="A21" s="146"/>
      <c r="B21" s="144" t="s">
        <v>79</v>
      </c>
      <c r="C21" s="371">
        <f t="shared" si="12"/>
        <v>0</v>
      </c>
      <c r="D21" s="911"/>
      <c r="E21" s="911"/>
      <c r="F21" s="911"/>
      <c r="G21" s="911"/>
      <c r="H21" s="923"/>
      <c r="I21" s="923"/>
      <c r="J21" s="923"/>
      <c r="K21" s="911"/>
      <c r="L21" s="923"/>
      <c r="M21" s="911"/>
      <c r="N21" s="923"/>
      <c r="O21" s="923"/>
      <c r="P21" s="923"/>
      <c r="Q21" s="923"/>
      <c r="R21" s="911"/>
      <c r="S21" s="911"/>
      <c r="T21" s="911"/>
      <c r="U21" s="279" t="str">
        <f t="shared" si="3"/>
        <v>Đúng</v>
      </c>
      <c r="V21" s="885" t="str">
        <f t="shared" si="4"/>
        <v>Đúng</v>
      </c>
      <c r="W21" s="894"/>
    </row>
    <row r="22" spans="1:23" s="5" customFormat="1" ht="15" customHeight="1" x14ac:dyDescent="0.2">
      <c r="A22" s="146"/>
      <c r="B22" s="144" t="s">
        <v>31</v>
      </c>
      <c r="C22" s="371">
        <f t="shared" si="12"/>
        <v>0</v>
      </c>
      <c r="D22" s="911"/>
      <c r="E22" s="911"/>
      <c r="F22" s="911"/>
      <c r="G22" s="911"/>
      <c r="H22" s="923"/>
      <c r="I22" s="923"/>
      <c r="J22" s="923"/>
      <c r="K22" s="911"/>
      <c r="L22" s="923"/>
      <c r="M22" s="911"/>
      <c r="N22" s="923"/>
      <c r="O22" s="923"/>
      <c r="P22" s="923"/>
      <c r="Q22" s="923"/>
      <c r="R22" s="911"/>
      <c r="S22" s="911"/>
      <c r="T22" s="911"/>
      <c r="U22" s="279" t="str">
        <f t="shared" si="3"/>
        <v>Đúng</v>
      </c>
      <c r="V22" s="885" t="str">
        <f t="shared" si="4"/>
        <v>Đúng</v>
      </c>
      <c r="W22" s="894"/>
    </row>
    <row r="23" spans="1:23" s="5" customFormat="1" ht="15" customHeight="1" x14ac:dyDescent="0.2">
      <c r="A23" s="146"/>
      <c r="B23" s="144" t="s">
        <v>32</v>
      </c>
      <c r="C23" s="371">
        <f t="shared" si="12"/>
        <v>0</v>
      </c>
      <c r="D23" s="911"/>
      <c r="E23" s="911"/>
      <c r="F23" s="911"/>
      <c r="G23" s="911"/>
      <c r="H23" s="923"/>
      <c r="I23" s="923"/>
      <c r="J23" s="923"/>
      <c r="K23" s="911"/>
      <c r="L23" s="923"/>
      <c r="M23" s="911"/>
      <c r="N23" s="923"/>
      <c r="O23" s="923"/>
      <c r="P23" s="923"/>
      <c r="Q23" s="923"/>
      <c r="R23" s="911"/>
      <c r="S23" s="911"/>
      <c r="T23" s="911"/>
      <c r="U23" s="279" t="str">
        <f t="shared" si="3"/>
        <v>Đúng</v>
      </c>
      <c r="V23" s="885" t="str">
        <f t="shared" si="4"/>
        <v>Đúng</v>
      </c>
      <c r="W23" s="894"/>
    </row>
    <row r="24" spans="1:23" s="5" customFormat="1" ht="15" customHeight="1" x14ac:dyDescent="0.2">
      <c r="A24" s="146"/>
      <c r="B24" s="144" t="s">
        <v>352</v>
      </c>
      <c r="C24" s="371">
        <f t="shared" si="12"/>
        <v>0</v>
      </c>
      <c r="D24" s="911"/>
      <c r="E24" s="911"/>
      <c r="F24" s="911"/>
      <c r="G24" s="911"/>
      <c r="H24" s="923"/>
      <c r="I24" s="923"/>
      <c r="J24" s="923"/>
      <c r="K24" s="911"/>
      <c r="L24" s="923"/>
      <c r="M24" s="911"/>
      <c r="N24" s="923"/>
      <c r="O24" s="923"/>
      <c r="P24" s="923"/>
      <c r="Q24" s="923"/>
      <c r="R24" s="911"/>
      <c r="S24" s="911"/>
      <c r="T24" s="911"/>
      <c r="U24" s="279" t="str">
        <f t="shared" si="3"/>
        <v>Đúng</v>
      </c>
      <c r="V24" s="885" t="str">
        <f t="shared" si="4"/>
        <v>Đúng</v>
      </c>
      <c r="W24" s="894"/>
    </row>
    <row r="25" spans="1:23" s="5" customFormat="1" ht="15" customHeight="1" x14ac:dyDescent="0.2">
      <c r="A25" s="146"/>
      <c r="B25" s="144" t="s">
        <v>33</v>
      </c>
      <c r="C25" s="371">
        <f t="shared" si="12"/>
        <v>0</v>
      </c>
      <c r="D25" s="911"/>
      <c r="E25" s="911"/>
      <c r="F25" s="911"/>
      <c r="G25" s="911"/>
      <c r="H25" s="923"/>
      <c r="I25" s="923"/>
      <c r="J25" s="923"/>
      <c r="K25" s="911"/>
      <c r="L25" s="923"/>
      <c r="M25" s="911"/>
      <c r="N25" s="923"/>
      <c r="O25" s="923"/>
      <c r="P25" s="923"/>
      <c r="Q25" s="923"/>
      <c r="R25" s="911"/>
      <c r="S25" s="911"/>
      <c r="T25" s="911"/>
      <c r="U25" s="279" t="str">
        <f t="shared" si="3"/>
        <v>Đúng</v>
      </c>
      <c r="V25" s="885" t="str">
        <f t="shared" si="4"/>
        <v>Đúng</v>
      </c>
      <c r="W25" s="894"/>
    </row>
    <row r="26" spans="1:23" s="5" customFormat="1" ht="15" customHeight="1" x14ac:dyDescent="0.2">
      <c r="A26" s="185"/>
      <c r="B26" s="186" t="s">
        <v>81</v>
      </c>
      <c r="C26" s="371">
        <f t="shared" si="12"/>
        <v>0</v>
      </c>
      <c r="D26" s="913"/>
      <c r="E26" s="913"/>
      <c r="F26" s="913"/>
      <c r="G26" s="913"/>
      <c r="H26" s="915"/>
      <c r="I26" s="915"/>
      <c r="J26" s="915"/>
      <c r="K26" s="913"/>
      <c r="L26" s="915"/>
      <c r="M26" s="913"/>
      <c r="N26" s="915"/>
      <c r="O26" s="915"/>
      <c r="P26" s="915"/>
      <c r="Q26" s="915"/>
      <c r="R26" s="913"/>
      <c r="S26" s="913"/>
      <c r="T26" s="913"/>
      <c r="U26" s="279" t="str">
        <f t="shared" si="3"/>
        <v>Đúng</v>
      </c>
      <c r="V26" s="885" t="str">
        <f t="shared" si="4"/>
        <v>Đúng</v>
      </c>
      <c r="W26" s="894"/>
    </row>
    <row r="27" spans="1:23" s="5" customFormat="1" ht="15" customHeight="1" x14ac:dyDescent="0.2">
      <c r="A27" s="167" t="s">
        <v>35</v>
      </c>
      <c r="B27" s="187" t="s">
        <v>5</v>
      </c>
      <c r="C27" s="370"/>
      <c r="D27" s="961"/>
      <c r="E27" s="961"/>
      <c r="F27" s="961"/>
      <c r="G27" s="961"/>
      <c r="H27" s="961"/>
      <c r="I27" s="961"/>
      <c r="J27" s="961"/>
      <c r="K27" s="961"/>
      <c r="L27" s="961"/>
      <c r="M27" s="961"/>
      <c r="N27" s="961"/>
      <c r="O27" s="961"/>
      <c r="P27" s="961"/>
      <c r="Q27" s="961"/>
      <c r="R27" s="961"/>
      <c r="S27" s="961"/>
      <c r="T27" s="961"/>
      <c r="U27" s="279"/>
      <c r="V27" s="885"/>
      <c r="W27" s="894"/>
    </row>
    <row r="28" spans="1:23" s="5" customFormat="1" ht="15" customHeight="1" x14ac:dyDescent="0.2">
      <c r="A28" s="146"/>
      <c r="B28" s="220" t="s">
        <v>36</v>
      </c>
      <c r="C28" s="369">
        <f>SUM(D28:G28)</f>
        <v>0</v>
      </c>
      <c r="D28" s="911"/>
      <c r="E28" s="911"/>
      <c r="F28" s="911"/>
      <c r="G28" s="911"/>
      <c r="H28" s="911"/>
      <c r="I28" s="911"/>
      <c r="J28" s="911"/>
      <c r="K28" s="911"/>
      <c r="L28" s="911"/>
      <c r="M28" s="911"/>
      <c r="N28" s="911"/>
      <c r="O28" s="911"/>
      <c r="P28" s="911"/>
      <c r="Q28" s="909"/>
      <c r="R28" s="909"/>
      <c r="S28" s="909"/>
      <c r="T28" s="909"/>
      <c r="U28" s="279" t="str">
        <f t="shared" si="3"/>
        <v>Đúng</v>
      </c>
      <c r="V28" s="965"/>
      <c r="W28" s="894"/>
    </row>
    <row r="29" spans="1:23" s="5" customFormat="1" ht="15" customHeight="1" x14ac:dyDescent="0.2">
      <c r="A29" s="146"/>
      <c r="B29" s="144" t="s">
        <v>17</v>
      </c>
      <c r="C29" s="369">
        <f>SUM(D29:G29)</f>
        <v>0</v>
      </c>
      <c r="D29" s="911"/>
      <c r="E29" s="911"/>
      <c r="F29" s="911"/>
      <c r="G29" s="911"/>
      <c r="H29" s="911"/>
      <c r="I29" s="911"/>
      <c r="J29" s="911"/>
      <c r="K29" s="911"/>
      <c r="L29" s="911"/>
      <c r="M29" s="911"/>
      <c r="N29" s="911"/>
      <c r="O29" s="911"/>
      <c r="P29" s="911"/>
      <c r="Q29" s="912"/>
      <c r="R29" s="912"/>
      <c r="S29" s="912"/>
      <c r="T29" s="912"/>
      <c r="U29" s="279" t="str">
        <f t="shared" si="3"/>
        <v>Đúng</v>
      </c>
      <c r="V29" s="965"/>
      <c r="W29" s="894"/>
    </row>
    <row r="30" spans="1:23" s="5" customFormat="1" ht="15" customHeight="1" x14ac:dyDescent="0.2">
      <c r="A30" s="146"/>
      <c r="B30" s="144" t="s">
        <v>18</v>
      </c>
      <c r="C30" s="369">
        <f>SUM(D30:G30)</f>
        <v>0</v>
      </c>
      <c r="D30" s="911"/>
      <c r="E30" s="911"/>
      <c r="F30" s="911"/>
      <c r="G30" s="911"/>
      <c r="H30" s="911"/>
      <c r="I30" s="911"/>
      <c r="J30" s="911"/>
      <c r="K30" s="911"/>
      <c r="L30" s="911"/>
      <c r="M30" s="911"/>
      <c r="N30" s="911"/>
      <c r="O30" s="911"/>
      <c r="P30" s="911"/>
      <c r="Q30" s="912"/>
      <c r="R30" s="912"/>
      <c r="S30" s="912"/>
      <c r="T30" s="912"/>
      <c r="U30" s="279" t="str">
        <f t="shared" si="3"/>
        <v>Đúng</v>
      </c>
      <c r="V30" s="965"/>
      <c r="W30" s="894"/>
    </row>
    <row r="31" spans="1:23" x14ac:dyDescent="0.25">
      <c r="A31" s="185"/>
      <c r="B31" s="962" t="s">
        <v>969</v>
      </c>
      <c r="C31" s="958">
        <f>SUM(D31:G31)</f>
        <v>0</v>
      </c>
      <c r="D31" s="935"/>
      <c r="E31" s="935"/>
      <c r="F31" s="935"/>
      <c r="G31" s="935"/>
      <c r="H31" s="935"/>
      <c r="I31" s="917"/>
      <c r="J31" s="917"/>
      <c r="K31" s="917"/>
      <c r="L31" s="917"/>
      <c r="M31" s="917"/>
      <c r="N31" s="917"/>
      <c r="O31" s="917"/>
      <c r="P31" s="917"/>
      <c r="Q31" s="959"/>
      <c r="R31" s="959"/>
      <c r="S31" s="959"/>
      <c r="T31" s="959"/>
      <c r="U31" s="279" t="str">
        <f t="shared" si="3"/>
        <v>Đúng</v>
      </c>
      <c r="V31" s="966"/>
      <c r="W31" s="884"/>
    </row>
    <row r="32" spans="1:23" x14ac:dyDescent="0.25">
      <c r="C32" s="885" t="str">
        <f t="shared" ref="C32:P32" si="13">IF(C7=C19, "Đúng","Sai")</f>
        <v>Đúng</v>
      </c>
      <c r="D32" s="279" t="str">
        <f t="shared" si="13"/>
        <v>Đúng</v>
      </c>
      <c r="E32" s="279" t="str">
        <f t="shared" si="13"/>
        <v>Đúng</v>
      </c>
      <c r="F32" s="279" t="str">
        <f t="shared" si="13"/>
        <v>Đúng</v>
      </c>
      <c r="G32" s="279" t="str">
        <f t="shared" si="13"/>
        <v>Đúng</v>
      </c>
      <c r="H32" s="279" t="str">
        <f t="shared" si="13"/>
        <v>Đúng</v>
      </c>
      <c r="I32" s="279" t="str">
        <f t="shared" si="13"/>
        <v>Đúng</v>
      </c>
      <c r="J32" s="279" t="str">
        <f t="shared" si="13"/>
        <v>Đúng</v>
      </c>
      <c r="K32" s="279" t="str">
        <f t="shared" si="13"/>
        <v>Đúng</v>
      </c>
      <c r="L32" s="279" t="str">
        <f t="shared" si="13"/>
        <v>Đúng</v>
      </c>
      <c r="M32" s="279" t="str">
        <f t="shared" si="13"/>
        <v>Đúng</v>
      </c>
      <c r="N32" s="279" t="str">
        <f t="shared" si="13"/>
        <v>Đúng</v>
      </c>
      <c r="O32" s="279" t="str">
        <f t="shared" si="13"/>
        <v>Đúng</v>
      </c>
      <c r="P32" s="279" t="str">
        <f t="shared" si="13"/>
        <v>Đúng</v>
      </c>
      <c r="Q32" s="279" t="str">
        <f t="shared" ref="Q32:T32" si="14">IF(Q7=Q19, "Đúng","Sai")</f>
        <v>Đúng</v>
      </c>
      <c r="R32" s="279" t="str">
        <f t="shared" si="14"/>
        <v>Đúng</v>
      </c>
      <c r="S32" s="279" t="str">
        <f t="shared" si="14"/>
        <v>Đúng</v>
      </c>
      <c r="T32" s="279" t="str">
        <f t="shared" si="14"/>
        <v>Đúng</v>
      </c>
      <c r="V32" s="966"/>
      <c r="W32" s="884"/>
    </row>
    <row r="33" spans="3:23" x14ac:dyDescent="0.25">
      <c r="C33" s="885" t="str">
        <f>IF(AND(C30&lt;=C29,C29&lt;=C28,C28&lt;=C7),"Đúng","Sai")</f>
        <v>Đúng</v>
      </c>
      <c r="D33" s="279" t="str">
        <f t="shared" ref="D33:P33" si="15">IF(AND(D30&lt;=D29,D29&lt;=D28,D28&lt;=D7),"Đúng","Sai")</f>
        <v>Đúng</v>
      </c>
      <c r="E33" s="279" t="str">
        <f t="shared" si="15"/>
        <v>Đúng</v>
      </c>
      <c r="F33" s="279" t="str">
        <f t="shared" si="15"/>
        <v>Đúng</v>
      </c>
      <c r="G33" s="279" t="str">
        <f t="shared" si="15"/>
        <v>Đúng</v>
      </c>
      <c r="H33" s="279" t="str">
        <f t="shared" si="15"/>
        <v>Đúng</v>
      </c>
      <c r="I33" s="279" t="str">
        <f t="shared" si="15"/>
        <v>Đúng</v>
      </c>
      <c r="J33" s="279" t="str">
        <f t="shared" si="15"/>
        <v>Đúng</v>
      </c>
      <c r="K33" s="279" t="str">
        <f t="shared" si="15"/>
        <v>Đúng</v>
      </c>
      <c r="L33" s="279" t="str">
        <f t="shared" si="15"/>
        <v>Đúng</v>
      </c>
      <c r="M33" s="279" t="str">
        <f t="shared" si="15"/>
        <v>Đúng</v>
      </c>
      <c r="N33" s="279" t="str">
        <f t="shared" si="15"/>
        <v>Đúng</v>
      </c>
      <c r="O33" s="279" t="str">
        <f t="shared" si="15"/>
        <v>Đúng</v>
      </c>
      <c r="P33" s="279" t="str">
        <f t="shared" si="15"/>
        <v>Đúng</v>
      </c>
      <c r="Q33" s="278"/>
      <c r="R33" s="278"/>
      <c r="S33" s="278"/>
      <c r="T33" s="278"/>
      <c r="V33" s="966"/>
      <c r="W33" s="884"/>
    </row>
    <row r="34" spans="3:23" x14ac:dyDescent="0.25">
      <c r="C34" s="885" t="str">
        <f>IF(C28=Q19,"Đúng","Sai")</f>
        <v>Đúng</v>
      </c>
      <c r="E34" s="278"/>
      <c r="F34" s="278"/>
      <c r="G34" s="278"/>
      <c r="H34" s="278"/>
      <c r="I34" s="278"/>
      <c r="J34" s="278"/>
      <c r="K34" s="278"/>
      <c r="L34" s="278"/>
      <c r="M34" s="278"/>
      <c r="N34" s="278"/>
      <c r="O34" s="278"/>
      <c r="P34" s="278"/>
      <c r="Q34" s="278"/>
      <c r="R34" s="278"/>
      <c r="S34" s="278"/>
      <c r="T34" s="278"/>
      <c r="V34" s="966"/>
      <c r="W34" s="884"/>
    </row>
    <row r="35" spans="3:23" x14ac:dyDescent="0.25">
      <c r="C35" s="885" t="str">
        <f>IF(C29=R19,"Đúng","Sai")</f>
        <v>Đúng</v>
      </c>
      <c r="E35" s="278"/>
      <c r="F35" s="278"/>
      <c r="G35" s="278"/>
      <c r="H35" s="278"/>
      <c r="I35" s="278"/>
      <c r="J35" s="278"/>
      <c r="K35" s="278"/>
      <c r="L35" s="278"/>
      <c r="M35" s="278"/>
      <c r="N35" s="278"/>
      <c r="O35" s="278"/>
      <c r="P35" s="278"/>
      <c r="Q35" s="278"/>
      <c r="R35" s="278"/>
      <c r="S35" s="278"/>
      <c r="T35" s="278"/>
    </row>
    <row r="36" spans="3:23" x14ac:dyDescent="0.25">
      <c r="C36" s="885" t="str">
        <f>IF(C30=S19,"Đúng","Sai")</f>
        <v>Đúng</v>
      </c>
      <c r="E36" s="278"/>
      <c r="F36" s="278"/>
      <c r="G36" s="278"/>
      <c r="H36" s="278"/>
      <c r="I36" s="278"/>
      <c r="J36" s="278"/>
      <c r="K36" s="278"/>
      <c r="L36" s="278"/>
      <c r="M36" s="278"/>
      <c r="N36" s="278"/>
      <c r="O36" s="278"/>
      <c r="P36" s="278"/>
      <c r="Q36" s="278"/>
      <c r="R36" s="278"/>
      <c r="S36" s="278"/>
      <c r="T36" s="278"/>
    </row>
    <row r="37" spans="3:23" x14ac:dyDescent="0.25">
      <c r="C37" s="885" t="str">
        <f>IF(C31=T19,"Đúng","Sai")</f>
        <v>Đúng</v>
      </c>
    </row>
  </sheetData>
  <sheetProtection formatCells="0" formatColumns="0" formatRows="0"/>
  <mergeCells count="24">
    <mergeCell ref="Q3:T3"/>
    <mergeCell ref="D4:D5"/>
    <mergeCell ref="E4:E5"/>
    <mergeCell ref="F4:F5"/>
    <mergeCell ref="G4:G5"/>
    <mergeCell ref="H4:H5"/>
    <mergeCell ref="I4:I5"/>
    <mergeCell ref="J4:J5"/>
    <mergeCell ref="R1:T1"/>
    <mergeCell ref="K4:K5"/>
    <mergeCell ref="L4:L5"/>
    <mergeCell ref="M4:M5"/>
    <mergeCell ref="R4:T4"/>
    <mergeCell ref="N4:N5"/>
    <mergeCell ref="O4:O5"/>
    <mergeCell ref="P4:P5"/>
    <mergeCell ref="Q4:Q5"/>
    <mergeCell ref="A1:P1"/>
    <mergeCell ref="Q2:T2"/>
    <mergeCell ref="A3:A5"/>
    <mergeCell ref="B3:B5"/>
    <mergeCell ref="C3:C5"/>
    <mergeCell ref="D3:G3"/>
    <mergeCell ref="H3:P3"/>
  </mergeCells>
  <conditionalFormatting sqref="U7:U31">
    <cfRule type="cellIs" dxfId="31" priority="3" operator="equal">
      <formula>"Đúng"</formula>
    </cfRule>
  </conditionalFormatting>
  <conditionalFormatting sqref="V1:V1048576 W32:XFD36 A34:C36 E34:V36 C37 A32:V33">
    <cfRule type="cellIs" dxfId="30" priority="5" operator="equal">
      <formula>"Đúng"</formula>
    </cfRule>
  </conditionalFormatting>
  <printOptions horizontalCentered="1"/>
  <pageMargins left="0.36" right="0" top="0.23622047244094491"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00000"/>
    <pageSetUpPr fitToPage="1"/>
  </sheetPr>
  <dimension ref="A1:T22"/>
  <sheetViews>
    <sheetView showGridLines="0" topLeftCell="A10" zoomScaleNormal="100" workbookViewId="0">
      <selection activeCell="J19" sqref="J19"/>
    </sheetView>
  </sheetViews>
  <sheetFormatPr defaultColWidth="8.85546875" defaultRowHeight="12.75" x14ac:dyDescent="0.2"/>
  <cols>
    <col min="1" max="1" width="5.140625" style="854" customWidth="1"/>
    <col min="2" max="2" width="43.42578125" style="854" customWidth="1"/>
    <col min="3" max="7" width="8.85546875" style="854"/>
    <col min="8" max="9" width="7" style="854" customWidth="1"/>
    <col min="10" max="10" width="7.42578125" style="854" customWidth="1"/>
    <col min="11" max="11" width="7.85546875" style="854" customWidth="1"/>
    <col min="12" max="12" width="6.42578125" style="854" customWidth="1"/>
    <col min="13" max="13" width="8.85546875" style="854"/>
    <col min="14" max="14" width="8.140625" style="854" customWidth="1"/>
    <col min="15" max="17" width="7" style="854" customWidth="1"/>
    <col min="18" max="18" width="9.140625" style="854" customWidth="1"/>
    <col min="19" max="261" width="8.85546875" style="854"/>
    <col min="262" max="262" width="5.140625" style="854" customWidth="1"/>
    <col min="263" max="263" width="33.42578125" style="854" customWidth="1"/>
    <col min="264" max="517" width="8.85546875" style="854"/>
    <col min="518" max="518" width="5.140625" style="854" customWidth="1"/>
    <col min="519" max="519" width="33.42578125" style="854" customWidth="1"/>
    <col min="520" max="773" width="8.85546875" style="854"/>
    <col min="774" max="774" width="5.140625" style="854" customWidth="1"/>
    <col min="775" max="775" width="33.42578125" style="854" customWidth="1"/>
    <col min="776" max="1029" width="8.85546875" style="854"/>
    <col min="1030" max="1030" width="5.140625" style="854" customWidth="1"/>
    <col min="1031" max="1031" width="33.42578125" style="854" customWidth="1"/>
    <col min="1032" max="1285" width="8.85546875" style="854"/>
    <col min="1286" max="1286" width="5.140625" style="854" customWidth="1"/>
    <col min="1287" max="1287" width="33.42578125" style="854" customWidth="1"/>
    <col min="1288" max="1541" width="8.85546875" style="854"/>
    <col min="1542" max="1542" width="5.140625" style="854" customWidth="1"/>
    <col min="1543" max="1543" width="33.42578125" style="854" customWidth="1"/>
    <col min="1544" max="1797" width="8.85546875" style="854"/>
    <col min="1798" max="1798" width="5.140625" style="854" customWidth="1"/>
    <col min="1799" max="1799" width="33.42578125" style="854" customWidth="1"/>
    <col min="1800" max="2053" width="8.85546875" style="854"/>
    <col min="2054" max="2054" width="5.140625" style="854" customWidth="1"/>
    <col min="2055" max="2055" width="33.42578125" style="854" customWidth="1"/>
    <col min="2056" max="2309" width="8.85546875" style="854"/>
    <col min="2310" max="2310" width="5.140625" style="854" customWidth="1"/>
    <col min="2311" max="2311" width="33.42578125" style="854" customWidth="1"/>
    <col min="2312" max="2565" width="8.85546875" style="854"/>
    <col min="2566" max="2566" width="5.140625" style="854" customWidth="1"/>
    <col min="2567" max="2567" width="33.42578125" style="854" customWidth="1"/>
    <col min="2568" max="2821" width="8.85546875" style="854"/>
    <col min="2822" max="2822" width="5.140625" style="854" customWidth="1"/>
    <col min="2823" max="2823" width="33.42578125" style="854" customWidth="1"/>
    <col min="2824" max="3077" width="8.85546875" style="854"/>
    <col min="3078" max="3078" width="5.140625" style="854" customWidth="1"/>
    <col min="3079" max="3079" width="33.42578125" style="854" customWidth="1"/>
    <col min="3080" max="3333" width="8.85546875" style="854"/>
    <col min="3334" max="3334" width="5.140625" style="854" customWidth="1"/>
    <col min="3335" max="3335" width="33.42578125" style="854" customWidth="1"/>
    <col min="3336" max="3589" width="8.85546875" style="854"/>
    <col min="3590" max="3590" width="5.140625" style="854" customWidth="1"/>
    <col min="3591" max="3591" width="33.42578125" style="854" customWidth="1"/>
    <col min="3592" max="3845" width="8.85546875" style="854"/>
    <col min="3846" max="3846" width="5.140625" style="854" customWidth="1"/>
    <col min="3847" max="3847" width="33.42578125" style="854" customWidth="1"/>
    <col min="3848" max="4101" width="8.85546875" style="854"/>
    <col min="4102" max="4102" width="5.140625" style="854" customWidth="1"/>
    <col min="4103" max="4103" width="33.42578125" style="854" customWidth="1"/>
    <col min="4104" max="4357" width="8.85546875" style="854"/>
    <col min="4358" max="4358" width="5.140625" style="854" customWidth="1"/>
    <col min="4359" max="4359" width="33.42578125" style="854" customWidth="1"/>
    <col min="4360" max="4613" width="8.85546875" style="854"/>
    <col min="4614" max="4614" width="5.140625" style="854" customWidth="1"/>
    <col min="4615" max="4615" width="33.42578125" style="854" customWidth="1"/>
    <col min="4616" max="4869" width="8.85546875" style="854"/>
    <col min="4870" max="4870" width="5.140625" style="854" customWidth="1"/>
    <col min="4871" max="4871" width="33.42578125" style="854" customWidth="1"/>
    <col min="4872" max="5125" width="8.85546875" style="854"/>
    <col min="5126" max="5126" width="5.140625" style="854" customWidth="1"/>
    <col min="5127" max="5127" width="33.42578125" style="854" customWidth="1"/>
    <col min="5128" max="5381" width="8.85546875" style="854"/>
    <col min="5382" max="5382" width="5.140625" style="854" customWidth="1"/>
    <col min="5383" max="5383" width="33.42578125" style="854" customWidth="1"/>
    <col min="5384" max="5637" width="8.85546875" style="854"/>
    <col min="5638" max="5638" width="5.140625" style="854" customWidth="1"/>
    <col min="5639" max="5639" width="33.42578125" style="854" customWidth="1"/>
    <col min="5640" max="5893" width="8.85546875" style="854"/>
    <col min="5894" max="5894" width="5.140625" style="854" customWidth="1"/>
    <col min="5895" max="5895" width="33.42578125" style="854" customWidth="1"/>
    <col min="5896" max="6149" width="8.85546875" style="854"/>
    <col min="6150" max="6150" width="5.140625" style="854" customWidth="1"/>
    <col min="6151" max="6151" width="33.42578125" style="854" customWidth="1"/>
    <col min="6152" max="6405" width="8.85546875" style="854"/>
    <col min="6406" max="6406" width="5.140625" style="854" customWidth="1"/>
    <col min="6407" max="6407" width="33.42578125" style="854" customWidth="1"/>
    <col min="6408" max="6661" width="8.85546875" style="854"/>
    <col min="6662" max="6662" width="5.140625" style="854" customWidth="1"/>
    <col min="6663" max="6663" width="33.42578125" style="854" customWidth="1"/>
    <col min="6664" max="6917" width="8.85546875" style="854"/>
    <col min="6918" max="6918" width="5.140625" style="854" customWidth="1"/>
    <col min="6919" max="6919" width="33.42578125" style="854" customWidth="1"/>
    <col min="6920" max="7173" width="8.85546875" style="854"/>
    <col min="7174" max="7174" width="5.140625" style="854" customWidth="1"/>
    <col min="7175" max="7175" width="33.42578125" style="854" customWidth="1"/>
    <col min="7176" max="7429" width="8.85546875" style="854"/>
    <col min="7430" max="7430" width="5.140625" style="854" customWidth="1"/>
    <col min="7431" max="7431" width="33.42578125" style="854" customWidth="1"/>
    <col min="7432" max="7685" width="8.85546875" style="854"/>
    <col min="7686" max="7686" width="5.140625" style="854" customWidth="1"/>
    <col min="7687" max="7687" width="33.42578125" style="854" customWidth="1"/>
    <col min="7688" max="7941" width="8.85546875" style="854"/>
    <col min="7942" max="7942" width="5.140625" style="854" customWidth="1"/>
    <col min="7943" max="7943" width="33.42578125" style="854" customWidth="1"/>
    <col min="7944" max="8197" width="8.85546875" style="854"/>
    <col min="8198" max="8198" width="5.140625" style="854" customWidth="1"/>
    <col min="8199" max="8199" width="33.42578125" style="854" customWidth="1"/>
    <col min="8200" max="8453" width="8.85546875" style="854"/>
    <col min="8454" max="8454" width="5.140625" style="854" customWidth="1"/>
    <col min="8455" max="8455" width="33.42578125" style="854" customWidth="1"/>
    <col min="8456" max="8709" width="8.85546875" style="854"/>
    <col min="8710" max="8710" width="5.140625" style="854" customWidth="1"/>
    <col min="8711" max="8711" width="33.42578125" style="854" customWidth="1"/>
    <col min="8712" max="8965" width="8.85546875" style="854"/>
    <col min="8966" max="8966" width="5.140625" style="854" customWidth="1"/>
    <col min="8967" max="8967" width="33.42578125" style="854" customWidth="1"/>
    <col min="8968" max="9221" width="8.85546875" style="854"/>
    <col min="9222" max="9222" width="5.140625" style="854" customWidth="1"/>
    <col min="9223" max="9223" width="33.42578125" style="854" customWidth="1"/>
    <col min="9224" max="9477" width="8.85546875" style="854"/>
    <col min="9478" max="9478" width="5.140625" style="854" customWidth="1"/>
    <col min="9479" max="9479" width="33.42578125" style="854" customWidth="1"/>
    <col min="9480" max="9733" width="8.85546875" style="854"/>
    <col min="9734" max="9734" width="5.140625" style="854" customWidth="1"/>
    <col min="9735" max="9735" width="33.42578125" style="854" customWidth="1"/>
    <col min="9736" max="9989" width="8.85546875" style="854"/>
    <col min="9990" max="9990" width="5.140625" style="854" customWidth="1"/>
    <col min="9991" max="9991" width="33.42578125" style="854" customWidth="1"/>
    <col min="9992" max="10245" width="8.85546875" style="854"/>
    <col min="10246" max="10246" width="5.140625" style="854" customWidth="1"/>
    <col min="10247" max="10247" width="33.42578125" style="854" customWidth="1"/>
    <col min="10248" max="10501" width="8.85546875" style="854"/>
    <col min="10502" max="10502" width="5.140625" style="854" customWidth="1"/>
    <col min="10503" max="10503" width="33.42578125" style="854" customWidth="1"/>
    <col min="10504" max="10757" width="8.85546875" style="854"/>
    <col min="10758" max="10758" width="5.140625" style="854" customWidth="1"/>
    <col min="10759" max="10759" width="33.42578125" style="854" customWidth="1"/>
    <col min="10760" max="11013" width="8.85546875" style="854"/>
    <col min="11014" max="11014" width="5.140625" style="854" customWidth="1"/>
    <col min="11015" max="11015" width="33.42578125" style="854" customWidth="1"/>
    <col min="11016" max="11269" width="8.85546875" style="854"/>
    <col min="11270" max="11270" width="5.140625" style="854" customWidth="1"/>
    <col min="11271" max="11271" width="33.42578125" style="854" customWidth="1"/>
    <col min="11272" max="11525" width="8.85546875" style="854"/>
    <col min="11526" max="11526" width="5.140625" style="854" customWidth="1"/>
    <col min="11527" max="11527" width="33.42578125" style="854" customWidth="1"/>
    <col min="11528" max="11781" width="8.85546875" style="854"/>
    <col min="11782" max="11782" width="5.140625" style="854" customWidth="1"/>
    <col min="11783" max="11783" width="33.42578125" style="854" customWidth="1"/>
    <col min="11784" max="12037" width="8.85546875" style="854"/>
    <col min="12038" max="12038" width="5.140625" style="854" customWidth="1"/>
    <col min="12039" max="12039" width="33.42578125" style="854" customWidth="1"/>
    <col min="12040" max="12293" width="8.85546875" style="854"/>
    <col min="12294" max="12294" width="5.140625" style="854" customWidth="1"/>
    <col min="12295" max="12295" width="33.42578125" style="854" customWidth="1"/>
    <col min="12296" max="12549" width="8.85546875" style="854"/>
    <col min="12550" max="12550" width="5.140625" style="854" customWidth="1"/>
    <col min="12551" max="12551" width="33.42578125" style="854" customWidth="1"/>
    <col min="12552" max="12805" width="8.85546875" style="854"/>
    <col min="12806" max="12806" width="5.140625" style="854" customWidth="1"/>
    <col min="12807" max="12807" width="33.42578125" style="854" customWidth="1"/>
    <col min="12808" max="13061" width="8.85546875" style="854"/>
    <col min="13062" max="13062" width="5.140625" style="854" customWidth="1"/>
    <col min="13063" max="13063" width="33.42578125" style="854" customWidth="1"/>
    <col min="13064" max="13317" width="8.85546875" style="854"/>
    <col min="13318" max="13318" width="5.140625" style="854" customWidth="1"/>
    <col min="13319" max="13319" width="33.42578125" style="854" customWidth="1"/>
    <col min="13320" max="13573" width="8.85546875" style="854"/>
    <col min="13574" max="13574" width="5.140625" style="854" customWidth="1"/>
    <col min="13575" max="13575" width="33.42578125" style="854" customWidth="1"/>
    <col min="13576" max="13829" width="8.85546875" style="854"/>
    <col min="13830" max="13830" width="5.140625" style="854" customWidth="1"/>
    <col min="13831" max="13831" width="33.42578125" style="854" customWidth="1"/>
    <col min="13832" max="14085" width="8.85546875" style="854"/>
    <col min="14086" max="14086" width="5.140625" style="854" customWidth="1"/>
    <col min="14087" max="14087" width="33.42578125" style="854" customWidth="1"/>
    <col min="14088" max="14341" width="8.85546875" style="854"/>
    <col min="14342" max="14342" width="5.140625" style="854" customWidth="1"/>
    <col min="14343" max="14343" width="33.42578125" style="854" customWidth="1"/>
    <col min="14344" max="14597" width="8.85546875" style="854"/>
    <col min="14598" max="14598" width="5.140625" style="854" customWidth="1"/>
    <col min="14599" max="14599" width="33.42578125" style="854" customWidth="1"/>
    <col min="14600" max="14853" width="8.85546875" style="854"/>
    <col min="14854" max="14854" width="5.140625" style="854" customWidth="1"/>
    <col min="14855" max="14855" width="33.42578125" style="854" customWidth="1"/>
    <col min="14856" max="15109" width="8.85546875" style="854"/>
    <col min="15110" max="15110" width="5.140625" style="854" customWidth="1"/>
    <col min="15111" max="15111" width="33.42578125" style="854" customWidth="1"/>
    <col min="15112" max="15365" width="8.85546875" style="854"/>
    <col min="15366" max="15366" width="5.140625" style="854" customWidth="1"/>
    <col min="15367" max="15367" width="33.42578125" style="854" customWidth="1"/>
    <col min="15368" max="15621" width="8.85546875" style="854"/>
    <col min="15622" max="15622" width="5.140625" style="854" customWidth="1"/>
    <col min="15623" max="15623" width="33.42578125" style="854" customWidth="1"/>
    <col min="15624" max="15877" width="8.85546875" style="854"/>
    <col min="15878" max="15878" width="5.140625" style="854" customWidth="1"/>
    <col min="15879" max="15879" width="33.42578125" style="854" customWidth="1"/>
    <col min="15880" max="16133" width="8.85546875" style="854"/>
    <col min="16134" max="16134" width="5.140625" style="854" customWidth="1"/>
    <col min="16135" max="16135" width="33.42578125" style="854" customWidth="1"/>
    <col min="16136" max="16384" width="8.85546875" style="854"/>
  </cols>
  <sheetData>
    <row r="1" spans="1:20" ht="21" customHeight="1" x14ac:dyDescent="0.2">
      <c r="A1" s="1171" t="s">
        <v>844</v>
      </c>
      <c r="B1" s="1171"/>
      <c r="C1" s="1171"/>
      <c r="D1" s="1171"/>
      <c r="E1" s="1171"/>
      <c r="F1" s="1171"/>
      <c r="G1" s="1171"/>
      <c r="H1" s="1171"/>
      <c r="I1" s="1171"/>
      <c r="J1" s="1171"/>
      <c r="K1" s="1171"/>
      <c r="L1" s="1171"/>
      <c r="M1" s="1171"/>
      <c r="N1" s="1171"/>
      <c r="O1" s="1171"/>
      <c r="P1" s="1171"/>
      <c r="Q1" s="1058" t="s">
        <v>166</v>
      </c>
      <c r="R1" s="1060"/>
    </row>
    <row r="2" spans="1:20" ht="18" customHeight="1" x14ac:dyDescent="0.25">
      <c r="A2" s="1171"/>
      <c r="B2" s="1171"/>
      <c r="C2" s="1171"/>
      <c r="D2" s="1171"/>
      <c r="E2" s="1171"/>
      <c r="F2" s="1171"/>
      <c r="G2" s="1171"/>
      <c r="H2" s="1171"/>
      <c r="I2" s="1171"/>
      <c r="J2" s="1171"/>
      <c r="K2" s="1171"/>
      <c r="L2" s="1171"/>
      <c r="M2" s="1171"/>
      <c r="N2" s="1171"/>
      <c r="O2" s="1171"/>
      <c r="P2" s="1171"/>
      <c r="Q2" s="19"/>
      <c r="R2" s="19"/>
    </row>
    <row r="3" spans="1:20" ht="18" customHeight="1" x14ac:dyDescent="0.2">
      <c r="L3" s="1164" t="s">
        <v>148</v>
      </c>
      <c r="M3" s="1164"/>
      <c r="N3" s="1165"/>
      <c r="O3" s="1165"/>
      <c r="P3" s="1165"/>
      <c r="Q3" s="1165"/>
      <c r="R3" s="1165"/>
    </row>
    <row r="4" spans="1:20" ht="26.25" customHeight="1" x14ac:dyDescent="0.2">
      <c r="A4" s="1042" t="s">
        <v>235</v>
      </c>
      <c r="B4" s="1166" t="s">
        <v>234</v>
      </c>
      <c r="C4" s="1095" t="s">
        <v>44</v>
      </c>
      <c r="D4" s="1168" t="s">
        <v>3</v>
      </c>
      <c r="E4" s="1169"/>
      <c r="F4" s="1169"/>
      <c r="G4" s="1170"/>
      <c r="H4" s="1168" t="s">
        <v>5</v>
      </c>
      <c r="I4" s="1169"/>
      <c r="J4" s="1169"/>
      <c r="K4" s="1169"/>
      <c r="L4" s="1169"/>
      <c r="M4" s="1169"/>
      <c r="N4" s="1169"/>
      <c r="O4" s="1169"/>
      <c r="P4" s="1169"/>
      <c r="Q4" s="1169"/>
      <c r="R4" s="1170"/>
    </row>
    <row r="5" spans="1:20" ht="26.25" customHeight="1" x14ac:dyDescent="0.2">
      <c r="A5" s="1043"/>
      <c r="B5" s="1167"/>
      <c r="C5" s="1096"/>
      <c r="D5" s="1172" t="s">
        <v>123</v>
      </c>
      <c r="E5" s="1172" t="s">
        <v>126</v>
      </c>
      <c r="F5" s="1172" t="s">
        <v>567</v>
      </c>
      <c r="G5" s="1172" t="s">
        <v>139</v>
      </c>
      <c r="H5" s="1172" t="s">
        <v>962</v>
      </c>
      <c r="I5" s="1173" t="s">
        <v>963</v>
      </c>
      <c r="J5" s="1175" t="s">
        <v>15</v>
      </c>
      <c r="K5" s="1176"/>
      <c r="L5" s="1176"/>
      <c r="M5" s="1176"/>
      <c r="N5" s="1176"/>
      <c r="O5" s="1176"/>
      <c r="P5" s="1176"/>
      <c r="Q5" s="1176"/>
      <c r="R5" s="1177"/>
    </row>
    <row r="6" spans="1:20" ht="161.25" customHeight="1" x14ac:dyDescent="0.2">
      <c r="A6" s="1043"/>
      <c r="B6" s="1167"/>
      <c r="C6" s="1096"/>
      <c r="D6" s="1172"/>
      <c r="E6" s="1172"/>
      <c r="F6" s="1172"/>
      <c r="G6" s="1172"/>
      <c r="H6" s="1172"/>
      <c r="I6" s="1174"/>
      <c r="J6" s="530" t="s">
        <v>430</v>
      </c>
      <c r="K6" s="530" t="s">
        <v>431</v>
      </c>
      <c r="L6" s="530" t="s">
        <v>729</v>
      </c>
      <c r="M6" s="530" t="s">
        <v>432</v>
      </c>
      <c r="N6" s="845" t="s">
        <v>433</v>
      </c>
      <c r="O6" s="138" t="s">
        <v>444</v>
      </c>
      <c r="P6" s="138" t="s">
        <v>445</v>
      </c>
      <c r="Q6" s="138" t="s">
        <v>446</v>
      </c>
      <c r="R6" s="138" t="s">
        <v>447</v>
      </c>
    </row>
    <row r="7" spans="1:20" ht="18.75" customHeight="1" x14ac:dyDescent="0.2">
      <c r="A7" s="140">
        <v>1</v>
      </c>
      <c r="B7" s="140">
        <v>2</v>
      </c>
      <c r="C7" s="140">
        <v>3</v>
      </c>
      <c r="D7" s="140">
        <v>4</v>
      </c>
      <c r="E7" s="140">
        <v>5</v>
      </c>
      <c r="F7" s="140">
        <v>6</v>
      </c>
      <c r="G7" s="140">
        <v>7</v>
      </c>
      <c r="H7" s="140">
        <v>8</v>
      </c>
      <c r="I7" s="140">
        <v>9</v>
      </c>
      <c r="J7" s="140">
        <v>10</v>
      </c>
      <c r="K7" s="140">
        <v>11</v>
      </c>
      <c r="L7" s="140">
        <v>12</v>
      </c>
      <c r="M7" s="140">
        <v>13</v>
      </c>
      <c r="N7" s="140">
        <v>14</v>
      </c>
      <c r="O7" s="140">
        <v>15</v>
      </c>
      <c r="P7" s="140">
        <v>16</v>
      </c>
      <c r="Q7" s="140">
        <v>17</v>
      </c>
      <c r="R7" s="140">
        <v>18</v>
      </c>
    </row>
    <row r="8" spans="1:20" ht="24.95" customHeight="1" x14ac:dyDescent="0.2">
      <c r="A8" s="167" t="s">
        <v>19</v>
      </c>
      <c r="B8" s="213" t="s">
        <v>39</v>
      </c>
      <c r="C8" s="585">
        <f t="shared" ref="C8:R8" si="0">SUM(C9:C16)</f>
        <v>0</v>
      </c>
      <c r="D8" s="585">
        <f t="shared" si="0"/>
        <v>0</v>
      </c>
      <c r="E8" s="585">
        <f t="shared" si="0"/>
        <v>0</v>
      </c>
      <c r="F8" s="585">
        <f t="shared" si="0"/>
        <v>0</v>
      </c>
      <c r="G8" s="585">
        <f t="shared" si="0"/>
        <v>0</v>
      </c>
      <c r="H8" s="585">
        <f t="shared" si="0"/>
        <v>0</v>
      </c>
      <c r="I8" s="585">
        <f t="shared" si="0"/>
        <v>0</v>
      </c>
      <c r="J8" s="585">
        <f t="shared" si="0"/>
        <v>0</v>
      </c>
      <c r="K8" s="585">
        <f t="shared" si="0"/>
        <v>0</v>
      </c>
      <c r="L8" s="585">
        <f t="shared" si="0"/>
        <v>0</v>
      </c>
      <c r="M8" s="585">
        <f t="shared" si="0"/>
        <v>0</v>
      </c>
      <c r="N8" s="585">
        <f t="shared" si="0"/>
        <v>0</v>
      </c>
      <c r="O8" s="585">
        <f t="shared" si="0"/>
        <v>0</v>
      </c>
      <c r="P8" s="585">
        <f t="shared" si="0"/>
        <v>0</v>
      </c>
      <c r="Q8" s="585">
        <f t="shared" si="0"/>
        <v>0</v>
      </c>
      <c r="R8" s="585">
        <f t="shared" si="0"/>
        <v>0</v>
      </c>
      <c r="S8" s="885" t="str">
        <f>IF(AND(J8&lt;=I8,K8&lt;=I8,L8&lt;=I8,M8&lt;=I8,N8&lt;=I8),"Đúng","Sai")</f>
        <v>Đúng</v>
      </c>
      <c r="T8" s="885" t="str">
        <f>IF(AND(C8=H8+I8),"Đúng","Sai")</f>
        <v>Đúng</v>
      </c>
    </row>
    <row r="9" spans="1:20" ht="24.95" customHeight="1" x14ac:dyDescent="0.2">
      <c r="A9" s="146"/>
      <c r="B9" s="144" t="s">
        <v>149</v>
      </c>
      <c r="C9" s="586">
        <f>SUM(D9:G9)</f>
        <v>0</v>
      </c>
      <c r="D9" s="587"/>
      <c r="E9" s="588"/>
      <c r="F9" s="588"/>
      <c r="G9" s="588"/>
      <c r="H9" s="589"/>
      <c r="I9" s="589"/>
      <c r="J9" s="589"/>
      <c r="K9" s="589"/>
      <c r="L9" s="589"/>
      <c r="M9" s="589"/>
      <c r="N9" s="589"/>
      <c r="O9" s="589"/>
      <c r="P9" s="589"/>
      <c r="Q9" s="589"/>
      <c r="R9" s="587"/>
      <c r="S9" s="885" t="str">
        <f t="shared" ref="S9:S16" si="1">IF(AND(J9&lt;=I9,K9&lt;=I9,L9&lt;=I9,M9&lt;=I9,N9&lt;=I9),"Đúng","Sai")</f>
        <v>Đúng</v>
      </c>
      <c r="T9" s="885" t="str">
        <f t="shared" ref="T9:T16" si="2">IF(AND(C9=H9+I9),"Đúng","Sai")</f>
        <v>Đúng</v>
      </c>
    </row>
    <row r="10" spans="1:20" ht="24.95" customHeight="1" x14ac:dyDescent="0.2">
      <c r="A10" s="146"/>
      <c r="B10" s="144" t="s">
        <v>150</v>
      </c>
      <c r="C10" s="586">
        <f t="shared" ref="C10:C16" si="3">SUM(D10:G10)</f>
        <v>0</v>
      </c>
      <c r="D10" s="587"/>
      <c r="E10" s="588"/>
      <c r="F10" s="588"/>
      <c r="G10" s="588"/>
      <c r="H10" s="589"/>
      <c r="I10" s="589"/>
      <c r="J10" s="589"/>
      <c r="K10" s="589"/>
      <c r="L10" s="589"/>
      <c r="M10" s="589"/>
      <c r="N10" s="589"/>
      <c r="O10" s="589"/>
      <c r="P10" s="589"/>
      <c r="Q10" s="589"/>
      <c r="R10" s="587"/>
      <c r="S10" s="885" t="str">
        <f t="shared" si="1"/>
        <v>Đúng</v>
      </c>
      <c r="T10" s="885" t="str">
        <f t="shared" si="2"/>
        <v>Đúng</v>
      </c>
    </row>
    <row r="11" spans="1:20" ht="35.25" customHeight="1" x14ac:dyDescent="0.2">
      <c r="A11" s="146"/>
      <c r="B11" s="144" t="s">
        <v>559</v>
      </c>
      <c r="C11" s="586">
        <f t="shared" si="3"/>
        <v>0</v>
      </c>
      <c r="D11" s="587"/>
      <c r="E11" s="587"/>
      <c r="F11" s="588"/>
      <c r="G11" s="588"/>
      <c r="H11" s="589"/>
      <c r="I11" s="589"/>
      <c r="J11" s="589"/>
      <c r="K11" s="589"/>
      <c r="L11" s="589"/>
      <c r="M11" s="589"/>
      <c r="N11" s="589"/>
      <c r="O11" s="589"/>
      <c r="P11" s="589"/>
      <c r="Q11" s="589"/>
      <c r="R11" s="587"/>
      <c r="S11" s="885" t="str">
        <f t="shared" si="1"/>
        <v>Đúng</v>
      </c>
      <c r="T11" s="885" t="str">
        <f t="shared" si="2"/>
        <v>Đúng</v>
      </c>
    </row>
    <row r="12" spans="1:20" ht="24.95" customHeight="1" x14ac:dyDescent="0.2">
      <c r="A12" s="146"/>
      <c r="B12" s="144" t="s">
        <v>567</v>
      </c>
      <c r="C12" s="586">
        <f t="shared" si="3"/>
        <v>0</v>
      </c>
      <c r="D12" s="587"/>
      <c r="E12" s="587"/>
      <c r="F12" s="588"/>
      <c r="G12" s="588"/>
      <c r="H12" s="587"/>
      <c r="I12" s="587"/>
      <c r="J12" s="587"/>
      <c r="K12" s="587"/>
      <c r="L12" s="587"/>
      <c r="M12" s="587"/>
      <c r="N12" s="587"/>
      <c r="O12" s="587"/>
      <c r="P12" s="587"/>
      <c r="Q12" s="587"/>
      <c r="R12" s="587"/>
      <c r="S12" s="885" t="str">
        <f t="shared" si="1"/>
        <v>Đúng</v>
      </c>
      <c r="T12" s="885" t="str">
        <f t="shared" si="2"/>
        <v>Đúng</v>
      </c>
    </row>
    <row r="13" spans="1:20" ht="24.95" customHeight="1" x14ac:dyDescent="0.2">
      <c r="A13" s="146"/>
      <c r="B13" s="144" t="s">
        <v>241</v>
      </c>
      <c r="C13" s="586">
        <f t="shared" si="3"/>
        <v>0</v>
      </c>
      <c r="D13" s="587"/>
      <c r="E13" s="587"/>
      <c r="F13" s="587"/>
      <c r="G13" s="588"/>
      <c r="H13" s="587"/>
      <c r="I13" s="587"/>
      <c r="J13" s="587"/>
      <c r="K13" s="587"/>
      <c r="L13" s="587"/>
      <c r="M13" s="587"/>
      <c r="N13" s="587"/>
      <c r="O13" s="587"/>
      <c r="P13" s="587"/>
      <c r="Q13" s="587"/>
      <c r="R13" s="587"/>
      <c r="S13" s="885" t="str">
        <f t="shared" si="1"/>
        <v>Đúng</v>
      </c>
      <c r="T13" s="885" t="str">
        <f t="shared" si="2"/>
        <v>Đúng</v>
      </c>
    </row>
    <row r="14" spans="1:20" ht="24.95" customHeight="1" x14ac:dyDescent="0.2">
      <c r="A14" s="146"/>
      <c r="B14" s="144" t="s">
        <v>151</v>
      </c>
      <c r="C14" s="586">
        <f t="shared" si="3"/>
        <v>0</v>
      </c>
      <c r="D14" s="587"/>
      <c r="E14" s="587"/>
      <c r="F14" s="587"/>
      <c r="G14" s="588"/>
      <c r="H14" s="587"/>
      <c r="I14" s="587"/>
      <c r="J14" s="587"/>
      <c r="K14" s="587"/>
      <c r="L14" s="587"/>
      <c r="M14" s="587"/>
      <c r="N14" s="587"/>
      <c r="O14" s="587"/>
      <c r="P14" s="587"/>
      <c r="Q14" s="587"/>
      <c r="R14" s="587"/>
      <c r="S14" s="885" t="str">
        <f t="shared" si="1"/>
        <v>Đúng</v>
      </c>
      <c r="T14" s="885" t="str">
        <f t="shared" si="2"/>
        <v>Đúng</v>
      </c>
    </row>
    <row r="15" spans="1:20" ht="24.95" customHeight="1" x14ac:dyDescent="0.2">
      <c r="A15" s="146"/>
      <c r="B15" s="144" t="s">
        <v>9</v>
      </c>
      <c r="C15" s="586">
        <f t="shared" si="3"/>
        <v>0</v>
      </c>
      <c r="D15" s="587"/>
      <c r="E15" s="587"/>
      <c r="F15" s="587"/>
      <c r="G15" s="587"/>
      <c r="H15" s="589"/>
      <c r="I15" s="589"/>
      <c r="J15" s="589"/>
      <c r="K15" s="589"/>
      <c r="L15" s="589"/>
      <c r="M15" s="589"/>
      <c r="N15" s="589"/>
      <c r="O15" s="589"/>
      <c r="P15" s="589"/>
      <c r="Q15" s="589"/>
      <c r="R15" s="587"/>
      <c r="S15" s="885" t="str">
        <f t="shared" si="1"/>
        <v>Đúng</v>
      </c>
      <c r="T15" s="885" t="str">
        <f t="shared" si="2"/>
        <v>Đúng</v>
      </c>
    </row>
    <row r="16" spans="1:20" ht="24.95" customHeight="1" x14ac:dyDescent="0.2">
      <c r="A16" s="146"/>
      <c r="B16" s="144" t="s">
        <v>248</v>
      </c>
      <c r="C16" s="586">
        <f t="shared" si="3"/>
        <v>0</v>
      </c>
      <c r="D16" s="587"/>
      <c r="E16" s="587"/>
      <c r="F16" s="587"/>
      <c r="G16" s="587"/>
      <c r="H16" s="589"/>
      <c r="I16" s="589"/>
      <c r="J16" s="589"/>
      <c r="K16" s="589"/>
      <c r="L16" s="589"/>
      <c r="M16" s="589"/>
      <c r="N16" s="589"/>
      <c r="O16" s="589"/>
      <c r="P16" s="589"/>
      <c r="Q16" s="589"/>
      <c r="R16" s="587"/>
      <c r="S16" s="885" t="str">
        <f t="shared" si="1"/>
        <v>Đúng</v>
      </c>
      <c r="T16" s="885" t="str">
        <f t="shared" si="2"/>
        <v>Đúng</v>
      </c>
    </row>
    <row r="17" spans="1:20" ht="24.95" customHeight="1" x14ac:dyDescent="0.2">
      <c r="A17" s="167" t="s">
        <v>23</v>
      </c>
      <c r="B17" s="213" t="s">
        <v>3</v>
      </c>
      <c r="C17" s="592"/>
      <c r="D17" s="592"/>
      <c r="E17" s="592"/>
      <c r="F17" s="592"/>
      <c r="G17" s="592"/>
      <c r="H17" s="585">
        <f>SUM(H18:H21)</f>
        <v>0</v>
      </c>
      <c r="I17" s="585">
        <f>SUM(I18:I21)</f>
        <v>0</v>
      </c>
      <c r="J17" s="585">
        <f>SUM(J18:J21)</f>
        <v>0</v>
      </c>
      <c r="K17" s="585">
        <f t="shared" ref="K17:R17" si="4">SUM(K18:K21)</f>
        <v>0</v>
      </c>
      <c r="L17" s="585">
        <f t="shared" si="4"/>
        <v>0</v>
      </c>
      <c r="M17" s="585">
        <f t="shared" si="4"/>
        <v>0</v>
      </c>
      <c r="N17" s="585">
        <f t="shared" si="4"/>
        <v>0</v>
      </c>
      <c r="O17" s="585">
        <f t="shared" si="4"/>
        <v>0</v>
      </c>
      <c r="P17" s="585">
        <f t="shared" si="4"/>
        <v>0</v>
      </c>
      <c r="Q17" s="585">
        <f t="shared" si="4"/>
        <v>0</v>
      </c>
      <c r="R17" s="585">
        <f t="shared" si="4"/>
        <v>0</v>
      </c>
      <c r="S17" s="880"/>
      <c r="T17" s="880"/>
    </row>
    <row r="18" spans="1:20" ht="24.95" customHeight="1" x14ac:dyDescent="0.2">
      <c r="A18" s="146"/>
      <c r="B18" s="144" t="s">
        <v>123</v>
      </c>
      <c r="C18" s="595"/>
      <c r="D18" s="593"/>
      <c r="E18" s="593"/>
      <c r="F18" s="593"/>
      <c r="G18" s="593"/>
      <c r="H18" s="589"/>
      <c r="I18" s="589"/>
      <c r="J18" s="589"/>
      <c r="K18" s="589"/>
      <c r="L18" s="589"/>
      <c r="M18" s="589"/>
      <c r="N18" s="589"/>
      <c r="O18" s="589"/>
      <c r="P18" s="589"/>
      <c r="Q18" s="589"/>
      <c r="R18" s="587"/>
      <c r="S18" s="880"/>
      <c r="T18" s="880"/>
    </row>
    <row r="19" spans="1:20" ht="24.95" customHeight="1" x14ac:dyDescent="0.2">
      <c r="A19" s="146"/>
      <c r="B19" s="144" t="s">
        <v>126</v>
      </c>
      <c r="C19" s="595"/>
      <c r="D19" s="593"/>
      <c r="E19" s="593"/>
      <c r="F19" s="593"/>
      <c r="G19" s="593"/>
      <c r="H19" s="589"/>
      <c r="I19" s="589"/>
      <c r="J19" s="589"/>
      <c r="K19" s="589"/>
      <c r="L19" s="589"/>
      <c r="M19" s="589"/>
      <c r="N19" s="589"/>
      <c r="O19" s="589"/>
      <c r="P19" s="589"/>
      <c r="Q19" s="589"/>
      <c r="R19" s="587"/>
      <c r="S19" s="880"/>
      <c r="T19" s="880"/>
    </row>
    <row r="20" spans="1:20" ht="31.5" customHeight="1" x14ac:dyDescent="0.2">
      <c r="A20" s="146"/>
      <c r="B20" s="144" t="s">
        <v>567</v>
      </c>
      <c r="C20" s="595"/>
      <c r="D20" s="593"/>
      <c r="E20" s="593"/>
      <c r="F20" s="593"/>
      <c r="G20" s="593"/>
      <c r="H20" s="589"/>
      <c r="I20" s="589"/>
      <c r="J20" s="589"/>
      <c r="K20" s="589"/>
      <c r="L20" s="589"/>
      <c r="M20" s="589"/>
      <c r="N20" s="589"/>
      <c r="O20" s="589"/>
      <c r="P20" s="589"/>
      <c r="Q20" s="589"/>
      <c r="R20" s="587"/>
    </row>
    <row r="21" spans="1:20" ht="24.95" customHeight="1" x14ac:dyDescent="0.2">
      <c r="A21" s="175"/>
      <c r="B21" s="178" t="s">
        <v>139</v>
      </c>
      <c r="C21" s="596"/>
      <c r="D21" s="594"/>
      <c r="E21" s="594"/>
      <c r="F21" s="594"/>
      <c r="G21" s="594"/>
      <c r="H21" s="591"/>
      <c r="I21" s="591"/>
      <c r="J21" s="591"/>
      <c r="K21" s="591"/>
      <c r="L21" s="591"/>
      <c r="M21" s="591"/>
      <c r="N21" s="591"/>
      <c r="O21" s="591"/>
      <c r="P21" s="591"/>
      <c r="Q21" s="591"/>
      <c r="R21" s="590"/>
    </row>
    <row r="22" spans="1:20" ht="36" customHeight="1" x14ac:dyDescent="0.2">
      <c r="J22" s="279"/>
      <c r="K22" s="279"/>
      <c r="L22" s="279"/>
      <c r="M22" s="279"/>
      <c r="N22" s="279"/>
      <c r="O22" s="279"/>
      <c r="P22" s="279"/>
      <c r="Q22" s="279"/>
      <c r="R22" s="279"/>
    </row>
  </sheetData>
  <sheetProtection formatCells="0" formatColumns="0" formatRows="0"/>
  <mergeCells count="15">
    <mergeCell ref="Q1:R1"/>
    <mergeCell ref="L3:R3"/>
    <mergeCell ref="A4:A6"/>
    <mergeCell ref="B4:B6"/>
    <mergeCell ref="C4:C6"/>
    <mergeCell ref="D4:G4"/>
    <mergeCell ref="A1:P2"/>
    <mergeCell ref="H5:H6"/>
    <mergeCell ref="H4:R4"/>
    <mergeCell ref="I5:I6"/>
    <mergeCell ref="J5:R5"/>
    <mergeCell ref="G5:G6"/>
    <mergeCell ref="F5:F6"/>
    <mergeCell ref="E5:E6"/>
    <mergeCell ref="D5:D6"/>
  </mergeCells>
  <conditionalFormatting sqref="J22:R22">
    <cfRule type="cellIs" dxfId="29" priority="2" operator="equal">
      <formula>"Đúng"</formula>
    </cfRule>
  </conditionalFormatting>
  <conditionalFormatting sqref="S8:T16">
    <cfRule type="cellIs" dxfId="28" priority="1" operator="equal">
      <formula>"Đúng"</formula>
    </cfRule>
  </conditionalFormatting>
  <pageMargins left="0.43307086614173229" right="0.19685039370078741" top="0.23622047244094491" bottom="0.51181102362204722" header="0" footer="0"/>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AD19"/>
  <sheetViews>
    <sheetView zoomScale="85" zoomScaleNormal="85" workbookViewId="0">
      <selection activeCell="AI9" sqref="AI9"/>
    </sheetView>
  </sheetViews>
  <sheetFormatPr defaultColWidth="5.42578125" defaultRowHeight="15.75" x14ac:dyDescent="0.25"/>
  <cols>
    <col min="1" max="1" width="4.140625" style="20" customWidth="1"/>
    <col min="2" max="2" width="30.42578125" style="2" customWidth="1"/>
    <col min="3" max="3" width="6.140625" style="19" customWidth="1"/>
    <col min="4" max="7" width="4.7109375" style="2" customWidth="1"/>
    <col min="8" max="8" width="6.42578125" style="19" customWidth="1"/>
    <col min="9" max="9" width="5.85546875" style="2" customWidth="1"/>
    <col min="10" max="10" width="4.7109375" style="2" customWidth="1"/>
    <col min="11" max="12" width="5" style="2" customWidth="1"/>
    <col min="13" max="13" width="4.85546875" style="2" customWidth="1"/>
    <col min="14" max="14" width="6" style="2" customWidth="1"/>
    <col min="15" max="15" width="6.42578125" style="2" customWidth="1"/>
    <col min="16" max="17" width="5.28515625" style="2" customWidth="1"/>
    <col min="18" max="20" width="5.85546875" style="2" customWidth="1"/>
    <col min="21" max="21" width="7" style="2" customWidth="1"/>
    <col min="22" max="23" width="4.7109375" style="14" customWidth="1"/>
    <col min="24" max="25" width="4.7109375" style="2" customWidth="1"/>
    <col min="26" max="26" width="5.7109375" style="2" customWidth="1"/>
    <col min="27" max="27" width="6.42578125" style="2" customWidth="1"/>
    <col min="28" max="28" width="6.140625" style="2" customWidth="1"/>
    <col min="29" max="29" width="5.42578125" style="2"/>
    <col min="30" max="30" width="7.140625" style="2" customWidth="1"/>
    <col min="31" max="259" width="5.42578125" style="2"/>
    <col min="260" max="260" width="4.140625" style="2" customWidth="1"/>
    <col min="261" max="261" width="30.42578125" style="2" customWidth="1"/>
    <col min="262" max="262" width="6.140625" style="2" customWidth="1"/>
    <col min="263" max="266" width="4.7109375" style="2" customWidth="1"/>
    <col min="267" max="267" width="6.42578125" style="2" customWidth="1"/>
    <col min="268" max="268" width="5.85546875" style="2" customWidth="1"/>
    <col min="269" max="269" width="4.7109375" style="2" customWidth="1"/>
    <col min="270" max="271" width="5" style="2" customWidth="1"/>
    <col min="272" max="272" width="4.85546875" style="2" customWidth="1"/>
    <col min="273" max="278" width="5.28515625" style="2" customWidth="1"/>
    <col min="279" max="282" width="4.7109375" style="2" customWidth="1"/>
    <col min="283" max="515" width="5.42578125" style="2"/>
    <col min="516" max="516" width="4.140625" style="2" customWidth="1"/>
    <col min="517" max="517" width="30.42578125" style="2" customWidth="1"/>
    <col min="518" max="518" width="6.140625" style="2" customWidth="1"/>
    <col min="519" max="522" width="4.7109375" style="2" customWidth="1"/>
    <col min="523" max="523" width="6.42578125" style="2" customWidth="1"/>
    <col min="524" max="524" width="5.85546875" style="2" customWidth="1"/>
    <col min="525" max="525" width="4.7109375" style="2" customWidth="1"/>
    <col min="526" max="527" width="5" style="2" customWidth="1"/>
    <col min="528" max="528" width="4.85546875" style="2" customWidth="1"/>
    <col min="529" max="534" width="5.28515625" style="2" customWidth="1"/>
    <col min="535" max="538" width="4.7109375" style="2" customWidth="1"/>
    <col min="539" max="771" width="5.42578125" style="2"/>
    <col min="772" max="772" width="4.140625" style="2" customWidth="1"/>
    <col min="773" max="773" width="30.42578125" style="2" customWidth="1"/>
    <col min="774" max="774" width="6.140625" style="2" customWidth="1"/>
    <col min="775" max="778" width="4.7109375" style="2" customWidth="1"/>
    <col min="779" max="779" width="6.42578125" style="2" customWidth="1"/>
    <col min="780" max="780" width="5.85546875" style="2" customWidth="1"/>
    <col min="781" max="781" width="4.7109375" style="2" customWidth="1"/>
    <col min="782" max="783" width="5" style="2" customWidth="1"/>
    <col min="784" max="784" width="4.85546875" style="2" customWidth="1"/>
    <col min="785" max="790" width="5.28515625" style="2" customWidth="1"/>
    <col min="791" max="794" width="4.7109375" style="2" customWidth="1"/>
    <col min="795" max="1027" width="5.42578125" style="2"/>
    <col min="1028" max="1028" width="4.140625" style="2" customWidth="1"/>
    <col min="1029" max="1029" width="30.42578125" style="2" customWidth="1"/>
    <col min="1030" max="1030" width="6.140625" style="2" customWidth="1"/>
    <col min="1031" max="1034" width="4.7109375" style="2" customWidth="1"/>
    <col min="1035" max="1035" width="6.42578125" style="2" customWidth="1"/>
    <col min="1036" max="1036" width="5.85546875" style="2" customWidth="1"/>
    <col min="1037" max="1037" width="4.7109375" style="2" customWidth="1"/>
    <col min="1038" max="1039" width="5" style="2" customWidth="1"/>
    <col min="1040" max="1040" width="4.85546875" style="2" customWidth="1"/>
    <col min="1041" max="1046" width="5.28515625" style="2" customWidth="1"/>
    <col min="1047" max="1050" width="4.7109375" style="2" customWidth="1"/>
    <col min="1051" max="1283" width="5.42578125" style="2"/>
    <col min="1284" max="1284" width="4.140625" style="2" customWidth="1"/>
    <col min="1285" max="1285" width="30.42578125" style="2" customWidth="1"/>
    <col min="1286" max="1286" width="6.140625" style="2" customWidth="1"/>
    <col min="1287" max="1290" width="4.7109375" style="2" customWidth="1"/>
    <col min="1291" max="1291" width="6.42578125" style="2" customWidth="1"/>
    <col min="1292" max="1292" width="5.85546875" style="2" customWidth="1"/>
    <col min="1293" max="1293" width="4.7109375" style="2" customWidth="1"/>
    <col min="1294" max="1295" width="5" style="2" customWidth="1"/>
    <col min="1296" max="1296" width="4.85546875" style="2" customWidth="1"/>
    <col min="1297" max="1302" width="5.28515625" style="2" customWidth="1"/>
    <col min="1303" max="1306" width="4.7109375" style="2" customWidth="1"/>
    <col min="1307" max="1539" width="5.42578125" style="2"/>
    <col min="1540" max="1540" width="4.140625" style="2" customWidth="1"/>
    <col min="1541" max="1541" width="30.42578125" style="2" customWidth="1"/>
    <col min="1542" max="1542" width="6.140625" style="2" customWidth="1"/>
    <col min="1543" max="1546" width="4.7109375" style="2" customWidth="1"/>
    <col min="1547" max="1547" width="6.42578125" style="2" customWidth="1"/>
    <col min="1548" max="1548" width="5.85546875" style="2" customWidth="1"/>
    <col min="1549" max="1549" width="4.7109375" style="2" customWidth="1"/>
    <col min="1550" max="1551" width="5" style="2" customWidth="1"/>
    <col min="1552" max="1552" width="4.85546875" style="2" customWidth="1"/>
    <col min="1553" max="1558" width="5.28515625" style="2" customWidth="1"/>
    <col min="1559" max="1562" width="4.7109375" style="2" customWidth="1"/>
    <col min="1563" max="1795" width="5.42578125" style="2"/>
    <col min="1796" max="1796" width="4.140625" style="2" customWidth="1"/>
    <col min="1797" max="1797" width="30.42578125" style="2" customWidth="1"/>
    <col min="1798" max="1798" width="6.140625" style="2" customWidth="1"/>
    <col min="1799" max="1802" width="4.7109375" style="2" customWidth="1"/>
    <col min="1803" max="1803" width="6.42578125" style="2" customWidth="1"/>
    <col min="1804" max="1804" width="5.85546875" style="2" customWidth="1"/>
    <col min="1805" max="1805" width="4.7109375" style="2" customWidth="1"/>
    <col min="1806" max="1807" width="5" style="2" customWidth="1"/>
    <col min="1808" max="1808" width="4.85546875" style="2" customWidth="1"/>
    <col min="1809" max="1814" width="5.28515625" style="2" customWidth="1"/>
    <col min="1815" max="1818" width="4.7109375" style="2" customWidth="1"/>
    <col min="1819" max="2051" width="5.42578125" style="2"/>
    <col min="2052" max="2052" width="4.140625" style="2" customWidth="1"/>
    <col min="2053" max="2053" width="30.42578125" style="2" customWidth="1"/>
    <col min="2054" max="2054" width="6.140625" style="2" customWidth="1"/>
    <col min="2055" max="2058" width="4.7109375" style="2" customWidth="1"/>
    <col min="2059" max="2059" width="6.42578125" style="2" customWidth="1"/>
    <col min="2060" max="2060" width="5.85546875" style="2" customWidth="1"/>
    <col min="2061" max="2061" width="4.7109375" style="2" customWidth="1"/>
    <col min="2062" max="2063" width="5" style="2" customWidth="1"/>
    <col min="2064" max="2064" width="4.85546875" style="2" customWidth="1"/>
    <col min="2065" max="2070" width="5.28515625" style="2" customWidth="1"/>
    <col min="2071" max="2074" width="4.7109375" style="2" customWidth="1"/>
    <col min="2075" max="2307" width="5.42578125" style="2"/>
    <col min="2308" max="2308" width="4.140625" style="2" customWidth="1"/>
    <col min="2309" max="2309" width="30.42578125" style="2" customWidth="1"/>
    <col min="2310" max="2310" width="6.140625" style="2" customWidth="1"/>
    <col min="2311" max="2314" width="4.7109375" style="2" customWidth="1"/>
    <col min="2315" max="2315" width="6.42578125" style="2" customWidth="1"/>
    <col min="2316" max="2316" width="5.85546875" style="2" customWidth="1"/>
    <col min="2317" max="2317" width="4.7109375" style="2" customWidth="1"/>
    <col min="2318" max="2319" width="5" style="2" customWidth="1"/>
    <col min="2320" max="2320" width="4.85546875" style="2" customWidth="1"/>
    <col min="2321" max="2326" width="5.28515625" style="2" customWidth="1"/>
    <col min="2327" max="2330" width="4.7109375" style="2" customWidth="1"/>
    <col min="2331" max="2563" width="5.42578125" style="2"/>
    <col min="2564" max="2564" width="4.140625" style="2" customWidth="1"/>
    <col min="2565" max="2565" width="30.42578125" style="2" customWidth="1"/>
    <col min="2566" max="2566" width="6.140625" style="2" customWidth="1"/>
    <col min="2567" max="2570" width="4.7109375" style="2" customWidth="1"/>
    <col min="2571" max="2571" width="6.42578125" style="2" customWidth="1"/>
    <col min="2572" max="2572" width="5.85546875" style="2" customWidth="1"/>
    <col min="2573" max="2573" width="4.7109375" style="2" customWidth="1"/>
    <col min="2574" max="2575" width="5" style="2" customWidth="1"/>
    <col min="2576" max="2576" width="4.85546875" style="2" customWidth="1"/>
    <col min="2577" max="2582" width="5.28515625" style="2" customWidth="1"/>
    <col min="2583" max="2586" width="4.7109375" style="2" customWidth="1"/>
    <col min="2587" max="2819" width="5.42578125" style="2"/>
    <col min="2820" max="2820" width="4.140625" style="2" customWidth="1"/>
    <col min="2821" max="2821" width="30.42578125" style="2" customWidth="1"/>
    <col min="2822" max="2822" width="6.140625" style="2" customWidth="1"/>
    <col min="2823" max="2826" width="4.7109375" style="2" customWidth="1"/>
    <col min="2827" max="2827" width="6.42578125" style="2" customWidth="1"/>
    <col min="2828" max="2828" width="5.85546875" style="2" customWidth="1"/>
    <col min="2829" max="2829" width="4.7109375" style="2" customWidth="1"/>
    <col min="2830" max="2831" width="5" style="2" customWidth="1"/>
    <col min="2832" max="2832" width="4.85546875" style="2" customWidth="1"/>
    <col min="2833" max="2838" width="5.28515625" style="2" customWidth="1"/>
    <col min="2839" max="2842" width="4.7109375" style="2" customWidth="1"/>
    <col min="2843" max="3075" width="5.42578125" style="2"/>
    <col min="3076" max="3076" width="4.140625" style="2" customWidth="1"/>
    <col min="3077" max="3077" width="30.42578125" style="2" customWidth="1"/>
    <col min="3078" max="3078" width="6.140625" style="2" customWidth="1"/>
    <col min="3079" max="3082" width="4.7109375" style="2" customWidth="1"/>
    <col min="3083" max="3083" width="6.42578125" style="2" customWidth="1"/>
    <col min="3084" max="3084" width="5.85546875" style="2" customWidth="1"/>
    <col min="3085" max="3085" width="4.7109375" style="2" customWidth="1"/>
    <col min="3086" max="3087" width="5" style="2" customWidth="1"/>
    <col min="3088" max="3088" width="4.85546875" style="2" customWidth="1"/>
    <col min="3089" max="3094" width="5.28515625" style="2" customWidth="1"/>
    <col min="3095" max="3098" width="4.7109375" style="2" customWidth="1"/>
    <col min="3099" max="3331" width="5.42578125" style="2"/>
    <col min="3332" max="3332" width="4.140625" style="2" customWidth="1"/>
    <col min="3333" max="3333" width="30.42578125" style="2" customWidth="1"/>
    <col min="3334" max="3334" width="6.140625" style="2" customWidth="1"/>
    <col min="3335" max="3338" width="4.7109375" style="2" customWidth="1"/>
    <col min="3339" max="3339" width="6.42578125" style="2" customWidth="1"/>
    <col min="3340" max="3340" width="5.85546875" style="2" customWidth="1"/>
    <col min="3341" max="3341" width="4.7109375" style="2" customWidth="1"/>
    <col min="3342" max="3343" width="5" style="2" customWidth="1"/>
    <col min="3344" max="3344" width="4.85546875" style="2" customWidth="1"/>
    <col min="3345" max="3350" width="5.28515625" style="2" customWidth="1"/>
    <col min="3351" max="3354" width="4.7109375" style="2" customWidth="1"/>
    <col min="3355" max="3587" width="5.42578125" style="2"/>
    <col min="3588" max="3588" width="4.140625" style="2" customWidth="1"/>
    <col min="3589" max="3589" width="30.42578125" style="2" customWidth="1"/>
    <col min="3590" max="3590" width="6.140625" style="2" customWidth="1"/>
    <col min="3591" max="3594" width="4.7109375" style="2" customWidth="1"/>
    <col min="3595" max="3595" width="6.42578125" style="2" customWidth="1"/>
    <col min="3596" max="3596" width="5.85546875" style="2" customWidth="1"/>
    <col min="3597" max="3597" width="4.7109375" style="2" customWidth="1"/>
    <col min="3598" max="3599" width="5" style="2" customWidth="1"/>
    <col min="3600" max="3600" width="4.85546875" style="2" customWidth="1"/>
    <col min="3601" max="3606" width="5.28515625" style="2" customWidth="1"/>
    <col min="3607" max="3610" width="4.7109375" style="2" customWidth="1"/>
    <col min="3611" max="3843" width="5.42578125" style="2"/>
    <col min="3844" max="3844" width="4.140625" style="2" customWidth="1"/>
    <col min="3845" max="3845" width="30.42578125" style="2" customWidth="1"/>
    <col min="3846" max="3846" width="6.140625" style="2" customWidth="1"/>
    <col min="3847" max="3850" width="4.7109375" style="2" customWidth="1"/>
    <col min="3851" max="3851" width="6.42578125" style="2" customWidth="1"/>
    <col min="3852" max="3852" width="5.85546875" style="2" customWidth="1"/>
    <col min="3853" max="3853" width="4.7109375" style="2" customWidth="1"/>
    <col min="3854" max="3855" width="5" style="2" customWidth="1"/>
    <col min="3856" max="3856" width="4.85546875" style="2" customWidth="1"/>
    <col min="3857" max="3862" width="5.28515625" style="2" customWidth="1"/>
    <col min="3863" max="3866" width="4.7109375" style="2" customWidth="1"/>
    <col min="3867" max="4099" width="5.42578125" style="2"/>
    <col min="4100" max="4100" width="4.140625" style="2" customWidth="1"/>
    <col min="4101" max="4101" width="30.42578125" style="2" customWidth="1"/>
    <col min="4102" max="4102" width="6.140625" style="2" customWidth="1"/>
    <col min="4103" max="4106" width="4.7109375" style="2" customWidth="1"/>
    <col min="4107" max="4107" width="6.42578125" style="2" customWidth="1"/>
    <col min="4108" max="4108" width="5.85546875" style="2" customWidth="1"/>
    <col min="4109" max="4109" width="4.7109375" style="2" customWidth="1"/>
    <col min="4110" max="4111" width="5" style="2" customWidth="1"/>
    <col min="4112" max="4112" width="4.85546875" style="2" customWidth="1"/>
    <col min="4113" max="4118" width="5.28515625" style="2" customWidth="1"/>
    <col min="4119" max="4122" width="4.7109375" style="2" customWidth="1"/>
    <col min="4123" max="4355" width="5.42578125" style="2"/>
    <col min="4356" max="4356" width="4.140625" style="2" customWidth="1"/>
    <col min="4357" max="4357" width="30.42578125" style="2" customWidth="1"/>
    <col min="4358" max="4358" width="6.140625" style="2" customWidth="1"/>
    <col min="4359" max="4362" width="4.7109375" style="2" customWidth="1"/>
    <col min="4363" max="4363" width="6.42578125" style="2" customWidth="1"/>
    <col min="4364" max="4364" width="5.85546875" style="2" customWidth="1"/>
    <col min="4365" max="4365" width="4.7109375" style="2" customWidth="1"/>
    <col min="4366" max="4367" width="5" style="2" customWidth="1"/>
    <col min="4368" max="4368" width="4.85546875" style="2" customWidth="1"/>
    <col min="4369" max="4374" width="5.28515625" style="2" customWidth="1"/>
    <col min="4375" max="4378" width="4.7109375" style="2" customWidth="1"/>
    <col min="4379" max="4611" width="5.42578125" style="2"/>
    <col min="4612" max="4612" width="4.140625" style="2" customWidth="1"/>
    <col min="4613" max="4613" width="30.42578125" style="2" customWidth="1"/>
    <col min="4614" max="4614" width="6.140625" style="2" customWidth="1"/>
    <col min="4615" max="4618" width="4.7109375" style="2" customWidth="1"/>
    <col min="4619" max="4619" width="6.42578125" style="2" customWidth="1"/>
    <col min="4620" max="4620" width="5.85546875" style="2" customWidth="1"/>
    <col min="4621" max="4621" width="4.7109375" style="2" customWidth="1"/>
    <col min="4622" max="4623" width="5" style="2" customWidth="1"/>
    <col min="4624" max="4624" width="4.85546875" style="2" customWidth="1"/>
    <col min="4625" max="4630" width="5.28515625" style="2" customWidth="1"/>
    <col min="4631" max="4634" width="4.7109375" style="2" customWidth="1"/>
    <col min="4635" max="4867" width="5.42578125" style="2"/>
    <col min="4868" max="4868" width="4.140625" style="2" customWidth="1"/>
    <col min="4869" max="4869" width="30.42578125" style="2" customWidth="1"/>
    <col min="4870" max="4870" width="6.140625" style="2" customWidth="1"/>
    <col min="4871" max="4874" width="4.7109375" style="2" customWidth="1"/>
    <col min="4875" max="4875" width="6.42578125" style="2" customWidth="1"/>
    <col min="4876" max="4876" width="5.85546875" style="2" customWidth="1"/>
    <col min="4877" max="4877" width="4.7109375" style="2" customWidth="1"/>
    <col min="4878" max="4879" width="5" style="2" customWidth="1"/>
    <col min="4880" max="4880" width="4.85546875" style="2" customWidth="1"/>
    <col min="4881" max="4886" width="5.28515625" style="2" customWidth="1"/>
    <col min="4887" max="4890" width="4.7109375" style="2" customWidth="1"/>
    <col min="4891" max="5123" width="5.42578125" style="2"/>
    <col min="5124" max="5124" width="4.140625" style="2" customWidth="1"/>
    <col min="5125" max="5125" width="30.42578125" style="2" customWidth="1"/>
    <col min="5126" max="5126" width="6.140625" style="2" customWidth="1"/>
    <col min="5127" max="5130" width="4.7109375" style="2" customWidth="1"/>
    <col min="5131" max="5131" width="6.42578125" style="2" customWidth="1"/>
    <col min="5132" max="5132" width="5.85546875" style="2" customWidth="1"/>
    <col min="5133" max="5133" width="4.7109375" style="2" customWidth="1"/>
    <col min="5134" max="5135" width="5" style="2" customWidth="1"/>
    <col min="5136" max="5136" width="4.85546875" style="2" customWidth="1"/>
    <col min="5137" max="5142" width="5.28515625" style="2" customWidth="1"/>
    <col min="5143" max="5146" width="4.7109375" style="2" customWidth="1"/>
    <col min="5147" max="5379" width="5.42578125" style="2"/>
    <col min="5380" max="5380" width="4.140625" style="2" customWidth="1"/>
    <col min="5381" max="5381" width="30.42578125" style="2" customWidth="1"/>
    <col min="5382" max="5382" width="6.140625" style="2" customWidth="1"/>
    <col min="5383" max="5386" width="4.7109375" style="2" customWidth="1"/>
    <col min="5387" max="5387" width="6.42578125" style="2" customWidth="1"/>
    <col min="5388" max="5388" width="5.85546875" style="2" customWidth="1"/>
    <col min="5389" max="5389" width="4.7109375" style="2" customWidth="1"/>
    <col min="5390" max="5391" width="5" style="2" customWidth="1"/>
    <col min="5392" max="5392" width="4.85546875" style="2" customWidth="1"/>
    <col min="5393" max="5398" width="5.28515625" style="2" customWidth="1"/>
    <col min="5399" max="5402" width="4.7109375" style="2" customWidth="1"/>
    <col min="5403" max="5635" width="5.42578125" style="2"/>
    <col min="5636" max="5636" width="4.140625" style="2" customWidth="1"/>
    <col min="5637" max="5637" width="30.42578125" style="2" customWidth="1"/>
    <col min="5638" max="5638" width="6.140625" style="2" customWidth="1"/>
    <col min="5639" max="5642" width="4.7109375" style="2" customWidth="1"/>
    <col min="5643" max="5643" width="6.42578125" style="2" customWidth="1"/>
    <col min="5644" max="5644" width="5.85546875" style="2" customWidth="1"/>
    <col min="5645" max="5645" width="4.7109375" style="2" customWidth="1"/>
    <col min="5646" max="5647" width="5" style="2" customWidth="1"/>
    <col min="5648" max="5648" width="4.85546875" style="2" customWidth="1"/>
    <col min="5649" max="5654" width="5.28515625" style="2" customWidth="1"/>
    <col min="5655" max="5658" width="4.7109375" style="2" customWidth="1"/>
    <col min="5659" max="5891" width="5.42578125" style="2"/>
    <col min="5892" max="5892" width="4.140625" style="2" customWidth="1"/>
    <col min="5893" max="5893" width="30.42578125" style="2" customWidth="1"/>
    <col min="5894" max="5894" width="6.140625" style="2" customWidth="1"/>
    <col min="5895" max="5898" width="4.7109375" style="2" customWidth="1"/>
    <col min="5899" max="5899" width="6.42578125" style="2" customWidth="1"/>
    <col min="5900" max="5900" width="5.85546875" style="2" customWidth="1"/>
    <col min="5901" max="5901" width="4.7109375" style="2" customWidth="1"/>
    <col min="5902" max="5903" width="5" style="2" customWidth="1"/>
    <col min="5904" max="5904" width="4.85546875" style="2" customWidth="1"/>
    <col min="5905" max="5910" width="5.28515625" style="2" customWidth="1"/>
    <col min="5911" max="5914" width="4.7109375" style="2" customWidth="1"/>
    <col min="5915" max="6147" width="5.42578125" style="2"/>
    <col min="6148" max="6148" width="4.140625" style="2" customWidth="1"/>
    <col min="6149" max="6149" width="30.42578125" style="2" customWidth="1"/>
    <col min="6150" max="6150" width="6.140625" style="2" customWidth="1"/>
    <col min="6151" max="6154" width="4.7109375" style="2" customWidth="1"/>
    <col min="6155" max="6155" width="6.42578125" style="2" customWidth="1"/>
    <col min="6156" max="6156" width="5.85546875" style="2" customWidth="1"/>
    <col min="6157" max="6157" width="4.7109375" style="2" customWidth="1"/>
    <col min="6158" max="6159" width="5" style="2" customWidth="1"/>
    <col min="6160" max="6160" width="4.85546875" style="2" customWidth="1"/>
    <col min="6161" max="6166" width="5.28515625" style="2" customWidth="1"/>
    <col min="6167" max="6170" width="4.7109375" style="2" customWidth="1"/>
    <col min="6171" max="6403" width="5.42578125" style="2"/>
    <col min="6404" max="6404" width="4.140625" style="2" customWidth="1"/>
    <col min="6405" max="6405" width="30.42578125" style="2" customWidth="1"/>
    <col min="6406" max="6406" width="6.140625" style="2" customWidth="1"/>
    <col min="6407" max="6410" width="4.7109375" style="2" customWidth="1"/>
    <col min="6411" max="6411" width="6.42578125" style="2" customWidth="1"/>
    <col min="6412" max="6412" width="5.85546875" style="2" customWidth="1"/>
    <col min="6413" max="6413" width="4.7109375" style="2" customWidth="1"/>
    <col min="6414" max="6415" width="5" style="2" customWidth="1"/>
    <col min="6416" max="6416" width="4.85546875" style="2" customWidth="1"/>
    <col min="6417" max="6422" width="5.28515625" style="2" customWidth="1"/>
    <col min="6423" max="6426" width="4.7109375" style="2" customWidth="1"/>
    <col min="6427" max="6659" width="5.42578125" style="2"/>
    <col min="6660" max="6660" width="4.140625" style="2" customWidth="1"/>
    <col min="6661" max="6661" width="30.42578125" style="2" customWidth="1"/>
    <col min="6662" max="6662" width="6.140625" style="2" customWidth="1"/>
    <col min="6663" max="6666" width="4.7109375" style="2" customWidth="1"/>
    <col min="6667" max="6667" width="6.42578125" style="2" customWidth="1"/>
    <col min="6668" max="6668" width="5.85546875" style="2" customWidth="1"/>
    <col min="6669" max="6669" width="4.7109375" style="2" customWidth="1"/>
    <col min="6670" max="6671" width="5" style="2" customWidth="1"/>
    <col min="6672" max="6672" width="4.85546875" style="2" customWidth="1"/>
    <col min="6673" max="6678" width="5.28515625" style="2" customWidth="1"/>
    <col min="6679" max="6682" width="4.7109375" style="2" customWidth="1"/>
    <col min="6683" max="6915" width="5.42578125" style="2"/>
    <col min="6916" max="6916" width="4.140625" style="2" customWidth="1"/>
    <col min="6917" max="6917" width="30.42578125" style="2" customWidth="1"/>
    <col min="6918" max="6918" width="6.140625" style="2" customWidth="1"/>
    <col min="6919" max="6922" width="4.7109375" style="2" customWidth="1"/>
    <col min="6923" max="6923" width="6.42578125" style="2" customWidth="1"/>
    <col min="6924" max="6924" width="5.85546875" style="2" customWidth="1"/>
    <col min="6925" max="6925" width="4.7109375" style="2" customWidth="1"/>
    <col min="6926" max="6927" width="5" style="2" customWidth="1"/>
    <col min="6928" max="6928" width="4.85546875" style="2" customWidth="1"/>
    <col min="6929" max="6934" width="5.28515625" style="2" customWidth="1"/>
    <col min="6935" max="6938" width="4.7109375" style="2" customWidth="1"/>
    <col min="6939" max="7171" width="5.42578125" style="2"/>
    <col min="7172" max="7172" width="4.140625" style="2" customWidth="1"/>
    <col min="7173" max="7173" width="30.42578125" style="2" customWidth="1"/>
    <col min="7174" max="7174" width="6.140625" style="2" customWidth="1"/>
    <col min="7175" max="7178" width="4.7109375" style="2" customWidth="1"/>
    <col min="7179" max="7179" width="6.42578125" style="2" customWidth="1"/>
    <col min="7180" max="7180" width="5.85546875" style="2" customWidth="1"/>
    <col min="7181" max="7181" width="4.7109375" style="2" customWidth="1"/>
    <col min="7182" max="7183" width="5" style="2" customWidth="1"/>
    <col min="7184" max="7184" width="4.85546875" style="2" customWidth="1"/>
    <col min="7185" max="7190" width="5.28515625" style="2" customWidth="1"/>
    <col min="7191" max="7194" width="4.7109375" style="2" customWidth="1"/>
    <col min="7195" max="7427" width="5.42578125" style="2"/>
    <col min="7428" max="7428" width="4.140625" style="2" customWidth="1"/>
    <col min="7429" max="7429" width="30.42578125" style="2" customWidth="1"/>
    <col min="7430" max="7430" width="6.140625" style="2" customWidth="1"/>
    <col min="7431" max="7434" width="4.7109375" style="2" customWidth="1"/>
    <col min="7435" max="7435" width="6.42578125" style="2" customWidth="1"/>
    <col min="7436" max="7436" width="5.85546875" style="2" customWidth="1"/>
    <col min="7437" max="7437" width="4.7109375" style="2" customWidth="1"/>
    <col min="7438" max="7439" width="5" style="2" customWidth="1"/>
    <col min="7440" max="7440" width="4.85546875" style="2" customWidth="1"/>
    <col min="7441" max="7446" width="5.28515625" style="2" customWidth="1"/>
    <col min="7447" max="7450" width="4.7109375" style="2" customWidth="1"/>
    <col min="7451" max="7683" width="5.42578125" style="2"/>
    <col min="7684" max="7684" width="4.140625" style="2" customWidth="1"/>
    <col min="7685" max="7685" width="30.42578125" style="2" customWidth="1"/>
    <col min="7686" max="7686" width="6.140625" style="2" customWidth="1"/>
    <col min="7687" max="7690" width="4.7109375" style="2" customWidth="1"/>
    <col min="7691" max="7691" width="6.42578125" style="2" customWidth="1"/>
    <col min="7692" max="7692" width="5.85546875" style="2" customWidth="1"/>
    <col min="7693" max="7693" width="4.7109375" style="2" customWidth="1"/>
    <col min="7694" max="7695" width="5" style="2" customWidth="1"/>
    <col min="7696" max="7696" width="4.85546875" style="2" customWidth="1"/>
    <col min="7697" max="7702" width="5.28515625" style="2" customWidth="1"/>
    <col min="7703" max="7706" width="4.7109375" style="2" customWidth="1"/>
    <col min="7707" max="7939" width="5.42578125" style="2"/>
    <col min="7940" max="7940" width="4.140625" style="2" customWidth="1"/>
    <col min="7941" max="7941" width="30.42578125" style="2" customWidth="1"/>
    <col min="7942" max="7942" width="6.140625" style="2" customWidth="1"/>
    <col min="7943" max="7946" width="4.7109375" style="2" customWidth="1"/>
    <col min="7947" max="7947" width="6.42578125" style="2" customWidth="1"/>
    <col min="7948" max="7948" width="5.85546875" style="2" customWidth="1"/>
    <col min="7949" max="7949" width="4.7109375" style="2" customWidth="1"/>
    <col min="7950" max="7951" width="5" style="2" customWidth="1"/>
    <col min="7952" max="7952" width="4.85546875" style="2" customWidth="1"/>
    <col min="7953" max="7958" width="5.28515625" style="2" customWidth="1"/>
    <col min="7959" max="7962" width="4.7109375" style="2" customWidth="1"/>
    <col min="7963" max="8195" width="5.42578125" style="2"/>
    <col min="8196" max="8196" width="4.140625" style="2" customWidth="1"/>
    <col min="8197" max="8197" width="30.42578125" style="2" customWidth="1"/>
    <col min="8198" max="8198" width="6.140625" style="2" customWidth="1"/>
    <col min="8199" max="8202" width="4.7109375" style="2" customWidth="1"/>
    <col min="8203" max="8203" width="6.42578125" style="2" customWidth="1"/>
    <col min="8204" max="8204" width="5.85546875" style="2" customWidth="1"/>
    <col min="8205" max="8205" width="4.7109375" style="2" customWidth="1"/>
    <col min="8206" max="8207" width="5" style="2" customWidth="1"/>
    <col min="8208" max="8208" width="4.85546875" style="2" customWidth="1"/>
    <col min="8209" max="8214" width="5.28515625" style="2" customWidth="1"/>
    <col min="8215" max="8218" width="4.7109375" style="2" customWidth="1"/>
    <col min="8219" max="8451" width="5.42578125" style="2"/>
    <col min="8452" max="8452" width="4.140625" style="2" customWidth="1"/>
    <col min="8453" max="8453" width="30.42578125" style="2" customWidth="1"/>
    <col min="8454" max="8454" width="6.140625" style="2" customWidth="1"/>
    <col min="8455" max="8458" width="4.7109375" style="2" customWidth="1"/>
    <col min="8459" max="8459" width="6.42578125" style="2" customWidth="1"/>
    <col min="8460" max="8460" width="5.85546875" style="2" customWidth="1"/>
    <col min="8461" max="8461" width="4.7109375" style="2" customWidth="1"/>
    <col min="8462" max="8463" width="5" style="2" customWidth="1"/>
    <col min="8464" max="8464" width="4.85546875" style="2" customWidth="1"/>
    <col min="8465" max="8470" width="5.28515625" style="2" customWidth="1"/>
    <col min="8471" max="8474" width="4.7109375" style="2" customWidth="1"/>
    <col min="8475" max="8707" width="5.42578125" style="2"/>
    <col min="8708" max="8708" width="4.140625" style="2" customWidth="1"/>
    <col min="8709" max="8709" width="30.42578125" style="2" customWidth="1"/>
    <col min="8710" max="8710" width="6.140625" style="2" customWidth="1"/>
    <col min="8711" max="8714" width="4.7109375" style="2" customWidth="1"/>
    <col min="8715" max="8715" width="6.42578125" style="2" customWidth="1"/>
    <col min="8716" max="8716" width="5.85546875" style="2" customWidth="1"/>
    <col min="8717" max="8717" width="4.7109375" style="2" customWidth="1"/>
    <col min="8718" max="8719" width="5" style="2" customWidth="1"/>
    <col min="8720" max="8720" width="4.85546875" style="2" customWidth="1"/>
    <col min="8721" max="8726" width="5.28515625" style="2" customWidth="1"/>
    <col min="8727" max="8730" width="4.7109375" style="2" customWidth="1"/>
    <col min="8731" max="8963" width="5.42578125" style="2"/>
    <col min="8964" max="8964" width="4.140625" style="2" customWidth="1"/>
    <col min="8965" max="8965" width="30.42578125" style="2" customWidth="1"/>
    <col min="8966" max="8966" width="6.140625" style="2" customWidth="1"/>
    <col min="8967" max="8970" width="4.7109375" style="2" customWidth="1"/>
    <col min="8971" max="8971" width="6.42578125" style="2" customWidth="1"/>
    <col min="8972" max="8972" width="5.85546875" style="2" customWidth="1"/>
    <col min="8973" max="8973" width="4.7109375" style="2" customWidth="1"/>
    <col min="8974" max="8975" width="5" style="2" customWidth="1"/>
    <col min="8976" max="8976" width="4.85546875" style="2" customWidth="1"/>
    <col min="8977" max="8982" width="5.28515625" style="2" customWidth="1"/>
    <col min="8983" max="8986" width="4.7109375" style="2" customWidth="1"/>
    <col min="8987" max="9219" width="5.42578125" style="2"/>
    <col min="9220" max="9220" width="4.140625" style="2" customWidth="1"/>
    <col min="9221" max="9221" width="30.42578125" style="2" customWidth="1"/>
    <col min="9222" max="9222" width="6.140625" style="2" customWidth="1"/>
    <col min="9223" max="9226" width="4.7109375" style="2" customWidth="1"/>
    <col min="9227" max="9227" width="6.42578125" style="2" customWidth="1"/>
    <col min="9228" max="9228" width="5.85546875" style="2" customWidth="1"/>
    <col min="9229" max="9229" width="4.7109375" style="2" customWidth="1"/>
    <col min="9230" max="9231" width="5" style="2" customWidth="1"/>
    <col min="9232" max="9232" width="4.85546875" style="2" customWidth="1"/>
    <col min="9233" max="9238" width="5.28515625" style="2" customWidth="1"/>
    <col min="9239" max="9242" width="4.7109375" style="2" customWidth="1"/>
    <col min="9243" max="9475" width="5.42578125" style="2"/>
    <col min="9476" max="9476" width="4.140625" style="2" customWidth="1"/>
    <col min="9477" max="9477" width="30.42578125" style="2" customWidth="1"/>
    <col min="9478" max="9478" width="6.140625" style="2" customWidth="1"/>
    <col min="9479" max="9482" width="4.7109375" style="2" customWidth="1"/>
    <col min="9483" max="9483" width="6.42578125" style="2" customWidth="1"/>
    <col min="9484" max="9484" width="5.85546875" style="2" customWidth="1"/>
    <col min="9485" max="9485" width="4.7109375" style="2" customWidth="1"/>
    <col min="9486" max="9487" width="5" style="2" customWidth="1"/>
    <col min="9488" max="9488" width="4.85546875" style="2" customWidth="1"/>
    <col min="9489" max="9494" width="5.28515625" style="2" customWidth="1"/>
    <col min="9495" max="9498" width="4.7109375" style="2" customWidth="1"/>
    <col min="9499" max="9731" width="5.42578125" style="2"/>
    <col min="9732" max="9732" width="4.140625" style="2" customWidth="1"/>
    <col min="9733" max="9733" width="30.42578125" style="2" customWidth="1"/>
    <col min="9734" max="9734" width="6.140625" style="2" customWidth="1"/>
    <col min="9735" max="9738" width="4.7109375" style="2" customWidth="1"/>
    <col min="9739" max="9739" width="6.42578125" style="2" customWidth="1"/>
    <col min="9740" max="9740" width="5.85546875" style="2" customWidth="1"/>
    <col min="9741" max="9741" width="4.7109375" style="2" customWidth="1"/>
    <col min="9742" max="9743" width="5" style="2" customWidth="1"/>
    <col min="9744" max="9744" width="4.85546875" style="2" customWidth="1"/>
    <col min="9745" max="9750" width="5.28515625" style="2" customWidth="1"/>
    <col min="9751" max="9754" width="4.7109375" style="2" customWidth="1"/>
    <col min="9755" max="9987" width="5.42578125" style="2"/>
    <col min="9988" max="9988" width="4.140625" style="2" customWidth="1"/>
    <col min="9989" max="9989" width="30.42578125" style="2" customWidth="1"/>
    <col min="9990" max="9990" width="6.140625" style="2" customWidth="1"/>
    <col min="9991" max="9994" width="4.7109375" style="2" customWidth="1"/>
    <col min="9995" max="9995" width="6.42578125" style="2" customWidth="1"/>
    <col min="9996" max="9996" width="5.85546875" style="2" customWidth="1"/>
    <col min="9997" max="9997" width="4.7109375" style="2" customWidth="1"/>
    <col min="9998" max="9999" width="5" style="2" customWidth="1"/>
    <col min="10000" max="10000" width="4.85546875" style="2" customWidth="1"/>
    <col min="10001" max="10006" width="5.28515625" style="2" customWidth="1"/>
    <col min="10007" max="10010" width="4.7109375" style="2" customWidth="1"/>
    <col min="10011" max="10243" width="5.42578125" style="2"/>
    <col min="10244" max="10244" width="4.140625" style="2" customWidth="1"/>
    <col min="10245" max="10245" width="30.42578125" style="2" customWidth="1"/>
    <col min="10246" max="10246" width="6.140625" style="2" customWidth="1"/>
    <col min="10247" max="10250" width="4.7109375" style="2" customWidth="1"/>
    <col min="10251" max="10251" width="6.42578125" style="2" customWidth="1"/>
    <col min="10252" max="10252" width="5.85546875" style="2" customWidth="1"/>
    <col min="10253" max="10253" width="4.7109375" style="2" customWidth="1"/>
    <col min="10254" max="10255" width="5" style="2" customWidth="1"/>
    <col min="10256" max="10256" width="4.85546875" style="2" customWidth="1"/>
    <col min="10257" max="10262" width="5.28515625" style="2" customWidth="1"/>
    <col min="10263" max="10266" width="4.7109375" style="2" customWidth="1"/>
    <col min="10267" max="10499" width="5.42578125" style="2"/>
    <col min="10500" max="10500" width="4.140625" style="2" customWidth="1"/>
    <col min="10501" max="10501" width="30.42578125" style="2" customWidth="1"/>
    <col min="10502" max="10502" width="6.140625" style="2" customWidth="1"/>
    <col min="10503" max="10506" width="4.7109375" style="2" customWidth="1"/>
    <col min="10507" max="10507" width="6.42578125" style="2" customWidth="1"/>
    <col min="10508" max="10508" width="5.85546875" style="2" customWidth="1"/>
    <col min="10509" max="10509" width="4.7109375" style="2" customWidth="1"/>
    <col min="10510" max="10511" width="5" style="2" customWidth="1"/>
    <col min="10512" max="10512" width="4.85546875" style="2" customWidth="1"/>
    <col min="10513" max="10518" width="5.28515625" style="2" customWidth="1"/>
    <col min="10519" max="10522" width="4.7109375" style="2" customWidth="1"/>
    <col min="10523" max="10755" width="5.42578125" style="2"/>
    <col min="10756" max="10756" width="4.140625" style="2" customWidth="1"/>
    <col min="10757" max="10757" width="30.42578125" style="2" customWidth="1"/>
    <col min="10758" max="10758" width="6.140625" style="2" customWidth="1"/>
    <col min="10759" max="10762" width="4.7109375" style="2" customWidth="1"/>
    <col min="10763" max="10763" width="6.42578125" style="2" customWidth="1"/>
    <col min="10764" max="10764" width="5.85546875" style="2" customWidth="1"/>
    <col min="10765" max="10765" width="4.7109375" style="2" customWidth="1"/>
    <col min="10766" max="10767" width="5" style="2" customWidth="1"/>
    <col min="10768" max="10768" width="4.85546875" style="2" customWidth="1"/>
    <col min="10769" max="10774" width="5.28515625" style="2" customWidth="1"/>
    <col min="10775" max="10778" width="4.7109375" style="2" customWidth="1"/>
    <col min="10779" max="11011" width="5.42578125" style="2"/>
    <col min="11012" max="11012" width="4.140625" style="2" customWidth="1"/>
    <col min="11013" max="11013" width="30.42578125" style="2" customWidth="1"/>
    <col min="11014" max="11014" width="6.140625" style="2" customWidth="1"/>
    <col min="11015" max="11018" width="4.7109375" style="2" customWidth="1"/>
    <col min="11019" max="11019" width="6.42578125" style="2" customWidth="1"/>
    <col min="11020" max="11020" width="5.85546875" style="2" customWidth="1"/>
    <col min="11021" max="11021" width="4.7109375" style="2" customWidth="1"/>
    <col min="11022" max="11023" width="5" style="2" customWidth="1"/>
    <col min="11024" max="11024" width="4.85546875" style="2" customWidth="1"/>
    <col min="11025" max="11030" width="5.28515625" style="2" customWidth="1"/>
    <col min="11031" max="11034" width="4.7109375" style="2" customWidth="1"/>
    <col min="11035" max="11267" width="5.42578125" style="2"/>
    <col min="11268" max="11268" width="4.140625" style="2" customWidth="1"/>
    <col min="11269" max="11269" width="30.42578125" style="2" customWidth="1"/>
    <col min="11270" max="11270" width="6.140625" style="2" customWidth="1"/>
    <col min="11271" max="11274" width="4.7109375" style="2" customWidth="1"/>
    <col min="11275" max="11275" width="6.42578125" style="2" customWidth="1"/>
    <col min="11276" max="11276" width="5.85546875" style="2" customWidth="1"/>
    <col min="11277" max="11277" width="4.7109375" style="2" customWidth="1"/>
    <col min="11278" max="11279" width="5" style="2" customWidth="1"/>
    <col min="11280" max="11280" width="4.85546875" style="2" customWidth="1"/>
    <col min="11281" max="11286" width="5.28515625" style="2" customWidth="1"/>
    <col min="11287" max="11290" width="4.7109375" style="2" customWidth="1"/>
    <col min="11291" max="11523" width="5.42578125" style="2"/>
    <col min="11524" max="11524" width="4.140625" style="2" customWidth="1"/>
    <col min="11525" max="11525" width="30.42578125" style="2" customWidth="1"/>
    <col min="11526" max="11526" width="6.140625" style="2" customWidth="1"/>
    <col min="11527" max="11530" width="4.7109375" style="2" customWidth="1"/>
    <col min="11531" max="11531" width="6.42578125" style="2" customWidth="1"/>
    <col min="11532" max="11532" width="5.85546875" style="2" customWidth="1"/>
    <col min="11533" max="11533" width="4.7109375" style="2" customWidth="1"/>
    <col min="11534" max="11535" width="5" style="2" customWidth="1"/>
    <col min="11536" max="11536" width="4.85546875" style="2" customWidth="1"/>
    <col min="11537" max="11542" width="5.28515625" style="2" customWidth="1"/>
    <col min="11543" max="11546" width="4.7109375" style="2" customWidth="1"/>
    <col min="11547" max="11779" width="5.42578125" style="2"/>
    <col min="11780" max="11780" width="4.140625" style="2" customWidth="1"/>
    <col min="11781" max="11781" width="30.42578125" style="2" customWidth="1"/>
    <col min="11782" max="11782" width="6.140625" style="2" customWidth="1"/>
    <col min="11783" max="11786" width="4.7109375" style="2" customWidth="1"/>
    <col min="11787" max="11787" width="6.42578125" style="2" customWidth="1"/>
    <col min="11788" max="11788" width="5.85546875" style="2" customWidth="1"/>
    <col min="11789" max="11789" width="4.7109375" style="2" customWidth="1"/>
    <col min="11790" max="11791" width="5" style="2" customWidth="1"/>
    <col min="11792" max="11792" width="4.85546875" style="2" customWidth="1"/>
    <col min="11793" max="11798" width="5.28515625" style="2" customWidth="1"/>
    <col min="11799" max="11802" width="4.7109375" style="2" customWidth="1"/>
    <col min="11803" max="12035" width="5.42578125" style="2"/>
    <col min="12036" max="12036" width="4.140625" style="2" customWidth="1"/>
    <col min="12037" max="12037" width="30.42578125" style="2" customWidth="1"/>
    <col min="12038" max="12038" width="6.140625" style="2" customWidth="1"/>
    <col min="12039" max="12042" width="4.7109375" style="2" customWidth="1"/>
    <col min="12043" max="12043" width="6.42578125" style="2" customWidth="1"/>
    <col min="12044" max="12044" width="5.85546875" style="2" customWidth="1"/>
    <col min="12045" max="12045" width="4.7109375" style="2" customWidth="1"/>
    <col min="12046" max="12047" width="5" style="2" customWidth="1"/>
    <col min="12048" max="12048" width="4.85546875" style="2" customWidth="1"/>
    <col min="12049" max="12054" width="5.28515625" style="2" customWidth="1"/>
    <col min="12055" max="12058" width="4.7109375" style="2" customWidth="1"/>
    <col min="12059" max="12291" width="5.42578125" style="2"/>
    <col min="12292" max="12292" width="4.140625" style="2" customWidth="1"/>
    <col min="12293" max="12293" width="30.42578125" style="2" customWidth="1"/>
    <col min="12294" max="12294" width="6.140625" style="2" customWidth="1"/>
    <col min="12295" max="12298" width="4.7109375" style="2" customWidth="1"/>
    <col min="12299" max="12299" width="6.42578125" style="2" customWidth="1"/>
    <col min="12300" max="12300" width="5.85546875" style="2" customWidth="1"/>
    <col min="12301" max="12301" width="4.7109375" style="2" customWidth="1"/>
    <col min="12302" max="12303" width="5" style="2" customWidth="1"/>
    <col min="12304" max="12304" width="4.85546875" style="2" customWidth="1"/>
    <col min="12305" max="12310" width="5.28515625" style="2" customWidth="1"/>
    <col min="12311" max="12314" width="4.7109375" style="2" customWidth="1"/>
    <col min="12315" max="12547" width="5.42578125" style="2"/>
    <col min="12548" max="12548" width="4.140625" style="2" customWidth="1"/>
    <col min="12549" max="12549" width="30.42578125" style="2" customWidth="1"/>
    <col min="12550" max="12550" width="6.140625" style="2" customWidth="1"/>
    <col min="12551" max="12554" width="4.7109375" style="2" customWidth="1"/>
    <col min="12555" max="12555" width="6.42578125" style="2" customWidth="1"/>
    <col min="12556" max="12556" width="5.85546875" style="2" customWidth="1"/>
    <col min="12557" max="12557" width="4.7109375" style="2" customWidth="1"/>
    <col min="12558" max="12559" width="5" style="2" customWidth="1"/>
    <col min="12560" max="12560" width="4.85546875" style="2" customWidth="1"/>
    <col min="12561" max="12566" width="5.28515625" style="2" customWidth="1"/>
    <col min="12567" max="12570" width="4.7109375" style="2" customWidth="1"/>
    <col min="12571" max="12803" width="5.42578125" style="2"/>
    <col min="12804" max="12804" width="4.140625" style="2" customWidth="1"/>
    <col min="12805" max="12805" width="30.42578125" style="2" customWidth="1"/>
    <col min="12806" max="12806" width="6.140625" style="2" customWidth="1"/>
    <col min="12807" max="12810" width="4.7109375" style="2" customWidth="1"/>
    <col min="12811" max="12811" width="6.42578125" style="2" customWidth="1"/>
    <col min="12812" max="12812" width="5.85546875" style="2" customWidth="1"/>
    <col min="12813" max="12813" width="4.7109375" style="2" customWidth="1"/>
    <col min="12814" max="12815" width="5" style="2" customWidth="1"/>
    <col min="12816" max="12816" width="4.85546875" style="2" customWidth="1"/>
    <col min="12817" max="12822" width="5.28515625" style="2" customWidth="1"/>
    <col min="12823" max="12826" width="4.7109375" style="2" customWidth="1"/>
    <col min="12827" max="13059" width="5.42578125" style="2"/>
    <col min="13060" max="13060" width="4.140625" style="2" customWidth="1"/>
    <col min="13061" max="13061" width="30.42578125" style="2" customWidth="1"/>
    <col min="13062" max="13062" width="6.140625" style="2" customWidth="1"/>
    <col min="13063" max="13066" width="4.7109375" style="2" customWidth="1"/>
    <col min="13067" max="13067" width="6.42578125" style="2" customWidth="1"/>
    <col min="13068" max="13068" width="5.85546875" style="2" customWidth="1"/>
    <col min="13069" max="13069" width="4.7109375" style="2" customWidth="1"/>
    <col min="13070" max="13071" width="5" style="2" customWidth="1"/>
    <col min="13072" max="13072" width="4.85546875" style="2" customWidth="1"/>
    <col min="13073" max="13078" width="5.28515625" style="2" customWidth="1"/>
    <col min="13079" max="13082" width="4.7109375" style="2" customWidth="1"/>
    <col min="13083" max="13315" width="5.42578125" style="2"/>
    <col min="13316" max="13316" width="4.140625" style="2" customWidth="1"/>
    <col min="13317" max="13317" width="30.42578125" style="2" customWidth="1"/>
    <col min="13318" max="13318" width="6.140625" style="2" customWidth="1"/>
    <col min="13319" max="13322" width="4.7109375" style="2" customWidth="1"/>
    <col min="13323" max="13323" width="6.42578125" style="2" customWidth="1"/>
    <col min="13324" max="13324" width="5.85546875" style="2" customWidth="1"/>
    <col min="13325" max="13325" width="4.7109375" style="2" customWidth="1"/>
    <col min="13326" max="13327" width="5" style="2" customWidth="1"/>
    <col min="13328" max="13328" width="4.85546875" style="2" customWidth="1"/>
    <col min="13329" max="13334" width="5.28515625" style="2" customWidth="1"/>
    <col min="13335" max="13338" width="4.7109375" style="2" customWidth="1"/>
    <col min="13339" max="13571" width="5.42578125" style="2"/>
    <col min="13572" max="13572" width="4.140625" style="2" customWidth="1"/>
    <col min="13573" max="13573" width="30.42578125" style="2" customWidth="1"/>
    <col min="13574" max="13574" width="6.140625" style="2" customWidth="1"/>
    <col min="13575" max="13578" width="4.7109375" style="2" customWidth="1"/>
    <col min="13579" max="13579" width="6.42578125" style="2" customWidth="1"/>
    <col min="13580" max="13580" width="5.85546875" style="2" customWidth="1"/>
    <col min="13581" max="13581" width="4.7109375" style="2" customWidth="1"/>
    <col min="13582" max="13583" width="5" style="2" customWidth="1"/>
    <col min="13584" max="13584" width="4.85546875" style="2" customWidth="1"/>
    <col min="13585" max="13590" width="5.28515625" style="2" customWidth="1"/>
    <col min="13591" max="13594" width="4.7109375" style="2" customWidth="1"/>
    <col min="13595" max="13827" width="5.42578125" style="2"/>
    <col min="13828" max="13828" width="4.140625" style="2" customWidth="1"/>
    <col min="13829" max="13829" width="30.42578125" style="2" customWidth="1"/>
    <col min="13830" max="13830" width="6.140625" style="2" customWidth="1"/>
    <col min="13831" max="13834" width="4.7109375" style="2" customWidth="1"/>
    <col min="13835" max="13835" width="6.42578125" style="2" customWidth="1"/>
    <col min="13836" max="13836" width="5.85546875" style="2" customWidth="1"/>
    <col min="13837" max="13837" width="4.7109375" style="2" customWidth="1"/>
    <col min="13838" max="13839" width="5" style="2" customWidth="1"/>
    <col min="13840" max="13840" width="4.85546875" style="2" customWidth="1"/>
    <col min="13841" max="13846" width="5.28515625" style="2" customWidth="1"/>
    <col min="13847" max="13850" width="4.7109375" style="2" customWidth="1"/>
    <col min="13851" max="14083" width="5.42578125" style="2"/>
    <col min="14084" max="14084" width="4.140625" style="2" customWidth="1"/>
    <col min="14085" max="14085" width="30.42578125" style="2" customWidth="1"/>
    <col min="14086" max="14086" width="6.140625" style="2" customWidth="1"/>
    <col min="14087" max="14090" width="4.7109375" style="2" customWidth="1"/>
    <col min="14091" max="14091" width="6.42578125" style="2" customWidth="1"/>
    <col min="14092" max="14092" width="5.85546875" style="2" customWidth="1"/>
    <col min="14093" max="14093" width="4.7109375" style="2" customWidth="1"/>
    <col min="14094" max="14095" width="5" style="2" customWidth="1"/>
    <col min="14096" max="14096" width="4.85546875" style="2" customWidth="1"/>
    <col min="14097" max="14102" width="5.28515625" style="2" customWidth="1"/>
    <col min="14103" max="14106" width="4.7109375" style="2" customWidth="1"/>
    <col min="14107" max="14339" width="5.42578125" style="2"/>
    <col min="14340" max="14340" width="4.140625" style="2" customWidth="1"/>
    <col min="14341" max="14341" width="30.42578125" style="2" customWidth="1"/>
    <col min="14342" max="14342" width="6.140625" style="2" customWidth="1"/>
    <col min="14343" max="14346" width="4.7109375" style="2" customWidth="1"/>
    <col min="14347" max="14347" width="6.42578125" style="2" customWidth="1"/>
    <col min="14348" max="14348" width="5.85546875" style="2" customWidth="1"/>
    <col min="14349" max="14349" width="4.7109375" style="2" customWidth="1"/>
    <col min="14350" max="14351" width="5" style="2" customWidth="1"/>
    <col min="14352" max="14352" width="4.85546875" style="2" customWidth="1"/>
    <col min="14353" max="14358" width="5.28515625" style="2" customWidth="1"/>
    <col min="14359" max="14362" width="4.7109375" style="2" customWidth="1"/>
    <col min="14363" max="14595" width="5.42578125" style="2"/>
    <col min="14596" max="14596" width="4.140625" style="2" customWidth="1"/>
    <col min="14597" max="14597" width="30.42578125" style="2" customWidth="1"/>
    <col min="14598" max="14598" width="6.140625" style="2" customWidth="1"/>
    <col min="14599" max="14602" width="4.7109375" style="2" customWidth="1"/>
    <col min="14603" max="14603" width="6.42578125" style="2" customWidth="1"/>
    <col min="14604" max="14604" width="5.85546875" style="2" customWidth="1"/>
    <col min="14605" max="14605" width="4.7109375" style="2" customWidth="1"/>
    <col min="14606" max="14607" width="5" style="2" customWidth="1"/>
    <col min="14608" max="14608" width="4.85546875" style="2" customWidth="1"/>
    <col min="14609" max="14614" width="5.28515625" style="2" customWidth="1"/>
    <col min="14615" max="14618" width="4.7109375" style="2" customWidth="1"/>
    <col min="14619" max="14851" width="5.42578125" style="2"/>
    <col min="14852" max="14852" width="4.140625" style="2" customWidth="1"/>
    <col min="14853" max="14853" width="30.42578125" style="2" customWidth="1"/>
    <col min="14854" max="14854" width="6.140625" style="2" customWidth="1"/>
    <col min="14855" max="14858" width="4.7109375" style="2" customWidth="1"/>
    <col min="14859" max="14859" width="6.42578125" style="2" customWidth="1"/>
    <col min="14860" max="14860" width="5.85546875" style="2" customWidth="1"/>
    <col min="14861" max="14861" width="4.7109375" style="2" customWidth="1"/>
    <col min="14862" max="14863" width="5" style="2" customWidth="1"/>
    <col min="14864" max="14864" width="4.85546875" style="2" customWidth="1"/>
    <col min="14865" max="14870" width="5.28515625" style="2" customWidth="1"/>
    <col min="14871" max="14874" width="4.7109375" style="2" customWidth="1"/>
    <col min="14875" max="15107" width="5.42578125" style="2"/>
    <col min="15108" max="15108" width="4.140625" style="2" customWidth="1"/>
    <col min="15109" max="15109" width="30.42578125" style="2" customWidth="1"/>
    <col min="15110" max="15110" width="6.140625" style="2" customWidth="1"/>
    <col min="15111" max="15114" width="4.7109375" style="2" customWidth="1"/>
    <col min="15115" max="15115" width="6.42578125" style="2" customWidth="1"/>
    <col min="15116" max="15116" width="5.85546875" style="2" customWidth="1"/>
    <col min="15117" max="15117" width="4.7109375" style="2" customWidth="1"/>
    <col min="15118" max="15119" width="5" style="2" customWidth="1"/>
    <col min="15120" max="15120" width="4.85546875" style="2" customWidth="1"/>
    <col min="15121" max="15126" width="5.28515625" style="2" customWidth="1"/>
    <col min="15127" max="15130" width="4.7109375" style="2" customWidth="1"/>
    <col min="15131" max="15363" width="5.42578125" style="2"/>
    <col min="15364" max="15364" width="4.140625" style="2" customWidth="1"/>
    <col min="15365" max="15365" width="30.42578125" style="2" customWidth="1"/>
    <col min="15366" max="15366" width="6.140625" style="2" customWidth="1"/>
    <col min="15367" max="15370" width="4.7109375" style="2" customWidth="1"/>
    <col min="15371" max="15371" width="6.42578125" style="2" customWidth="1"/>
    <col min="15372" max="15372" width="5.85546875" style="2" customWidth="1"/>
    <col min="15373" max="15373" width="4.7109375" style="2" customWidth="1"/>
    <col min="15374" max="15375" width="5" style="2" customWidth="1"/>
    <col min="15376" max="15376" width="4.85546875" style="2" customWidth="1"/>
    <col min="15377" max="15382" width="5.28515625" style="2" customWidth="1"/>
    <col min="15383" max="15386" width="4.7109375" style="2" customWidth="1"/>
    <col min="15387" max="15619" width="5.42578125" style="2"/>
    <col min="15620" max="15620" width="4.140625" style="2" customWidth="1"/>
    <col min="15621" max="15621" width="30.42578125" style="2" customWidth="1"/>
    <col min="15622" max="15622" width="6.140625" style="2" customWidth="1"/>
    <col min="15623" max="15626" width="4.7109375" style="2" customWidth="1"/>
    <col min="15627" max="15627" width="6.42578125" style="2" customWidth="1"/>
    <col min="15628" max="15628" width="5.85546875" style="2" customWidth="1"/>
    <col min="15629" max="15629" width="4.7109375" style="2" customWidth="1"/>
    <col min="15630" max="15631" width="5" style="2" customWidth="1"/>
    <col min="15632" max="15632" width="4.85546875" style="2" customWidth="1"/>
    <col min="15633" max="15638" width="5.28515625" style="2" customWidth="1"/>
    <col min="15639" max="15642" width="4.7109375" style="2" customWidth="1"/>
    <col min="15643" max="15875" width="5.42578125" style="2"/>
    <col min="15876" max="15876" width="4.140625" style="2" customWidth="1"/>
    <col min="15877" max="15877" width="30.42578125" style="2" customWidth="1"/>
    <col min="15878" max="15878" width="6.140625" style="2" customWidth="1"/>
    <col min="15879" max="15882" width="4.7109375" style="2" customWidth="1"/>
    <col min="15883" max="15883" width="6.42578125" style="2" customWidth="1"/>
    <col min="15884" max="15884" width="5.85546875" style="2" customWidth="1"/>
    <col min="15885" max="15885" width="4.7109375" style="2" customWidth="1"/>
    <col min="15886" max="15887" width="5" style="2" customWidth="1"/>
    <col min="15888" max="15888" width="4.85546875" style="2" customWidth="1"/>
    <col min="15889" max="15894" width="5.28515625" style="2" customWidth="1"/>
    <col min="15895" max="15898" width="4.7109375" style="2" customWidth="1"/>
    <col min="15899" max="16131" width="5.42578125" style="2"/>
    <col min="16132" max="16132" width="4.140625" style="2" customWidth="1"/>
    <col min="16133" max="16133" width="30.42578125" style="2" customWidth="1"/>
    <col min="16134" max="16134" width="6.140625" style="2" customWidth="1"/>
    <col min="16135" max="16138" width="4.7109375" style="2" customWidth="1"/>
    <col min="16139" max="16139" width="6.42578125" style="2" customWidth="1"/>
    <col min="16140" max="16140" width="5.85546875" style="2" customWidth="1"/>
    <col min="16141" max="16141" width="4.7109375" style="2" customWidth="1"/>
    <col min="16142" max="16143" width="5" style="2" customWidth="1"/>
    <col min="16144" max="16144" width="4.85546875" style="2" customWidth="1"/>
    <col min="16145" max="16150" width="5.28515625" style="2" customWidth="1"/>
    <col min="16151" max="16154" width="4.7109375" style="2" customWidth="1"/>
    <col min="16155" max="16384" width="5.42578125" style="2"/>
  </cols>
  <sheetData>
    <row r="1" spans="1:30" s="61" customFormat="1" ht="36" customHeight="1" x14ac:dyDescent="0.2">
      <c r="A1" s="1178" t="s">
        <v>488</v>
      </c>
      <c r="B1" s="1178"/>
      <c r="C1" s="1178"/>
      <c r="D1" s="1178"/>
      <c r="E1" s="1178"/>
      <c r="F1" s="1178"/>
      <c r="G1" s="1178"/>
      <c r="H1" s="1178"/>
      <c r="I1" s="1178"/>
      <c r="J1" s="1178"/>
      <c r="K1" s="1178"/>
      <c r="L1" s="1178"/>
      <c r="M1" s="1178"/>
      <c r="N1" s="1178"/>
      <c r="O1" s="1178"/>
      <c r="P1" s="1178"/>
      <c r="Q1" s="1178"/>
      <c r="R1" s="1178"/>
      <c r="S1" s="1178"/>
      <c r="T1" s="1178"/>
      <c r="U1" s="1178"/>
      <c r="V1" s="1178"/>
      <c r="W1" s="1178"/>
      <c r="X1" s="1178"/>
      <c r="Y1" s="1179"/>
      <c r="Z1" s="1080" t="s">
        <v>171</v>
      </c>
      <c r="AA1" s="1080"/>
      <c r="AC1" s="2"/>
    </row>
    <row r="2" spans="1:30" s="61" customFormat="1" ht="18.75" x14ac:dyDescent="0.2">
      <c r="A2" s="209"/>
      <c r="B2" s="209"/>
      <c r="C2" s="209"/>
      <c r="D2" s="209"/>
      <c r="E2" s="209"/>
      <c r="F2" s="209"/>
      <c r="G2" s="209"/>
      <c r="H2" s="209"/>
      <c r="I2" s="209"/>
      <c r="J2" s="209"/>
      <c r="K2" s="209"/>
      <c r="L2" s="209"/>
      <c r="M2" s="209"/>
      <c r="N2" s="209"/>
      <c r="O2" s="209"/>
      <c r="P2" s="209"/>
      <c r="Q2" s="209"/>
      <c r="R2" s="209"/>
      <c r="S2" s="209"/>
      <c r="T2" s="209"/>
      <c r="U2" s="209"/>
      <c r="V2" s="210"/>
      <c r="W2" s="210"/>
      <c r="X2" s="210"/>
      <c r="Y2" s="210"/>
      <c r="Z2" s="211"/>
      <c r="AA2" s="211"/>
      <c r="AC2" s="2"/>
    </row>
    <row r="3" spans="1:30" s="21" customFormat="1" ht="61.5" customHeight="1" x14ac:dyDescent="0.2">
      <c r="A3" s="1042" t="s">
        <v>235</v>
      </c>
      <c r="B3" s="1042" t="s">
        <v>234</v>
      </c>
      <c r="C3" s="1095" t="s">
        <v>44</v>
      </c>
      <c r="D3" s="1098" t="s">
        <v>466</v>
      </c>
      <c r="E3" s="1099"/>
      <c r="F3" s="1099"/>
      <c r="G3" s="1100"/>
      <c r="H3" s="1181" t="s">
        <v>153</v>
      </c>
      <c r="I3" s="1183"/>
      <c r="J3" s="1098" t="s">
        <v>154</v>
      </c>
      <c r="K3" s="1099"/>
      <c r="L3" s="1099"/>
      <c r="M3" s="1100"/>
      <c r="N3" s="1181" t="s">
        <v>423</v>
      </c>
      <c r="O3" s="1183"/>
      <c r="P3" s="1098" t="s">
        <v>5</v>
      </c>
      <c r="Q3" s="1099"/>
      <c r="R3" s="1099"/>
      <c r="S3" s="1099"/>
      <c r="T3" s="1099"/>
      <c r="U3" s="1099"/>
      <c r="V3" s="1181" t="s">
        <v>155</v>
      </c>
      <c r="W3" s="1182"/>
      <c r="X3" s="1182"/>
      <c r="Y3" s="1182"/>
      <c r="Z3" s="1182"/>
      <c r="AA3" s="1183"/>
      <c r="AC3" s="2"/>
    </row>
    <row r="4" spans="1:30" s="21" customFormat="1" ht="88.5" customHeight="1" x14ac:dyDescent="0.2">
      <c r="A4" s="1043"/>
      <c r="B4" s="1043"/>
      <c r="C4" s="1096"/>
      <c r="D4" s="1172" t="s">
        <v>123</v>
      </c>
      <c r="E4" s="1172" t="s">
        <v>126</v>
      </c>
      <c r="F4" s="1172" t="s">
        <v>567</v>
      </c>
      <c r="G4" s="1172" t="s">
        <v>139</v>
      </c>
      <c r="H4" s="1184" t="s">
        <v>425</v>
      </c>
      <c r="I4" s="1172" t="s">
        <v>426</v>
      </c>
      <c r="J4" s="1172" t="s">
        <v>21</v>
      </c>
      <c r="K4" s="1172" t="s">
        <v>557</v>
      </c>
      <c r="L4" s="1172" t="s">
        <v>156</v>
      </c>
      <c r="M4" s="1172" t="s">
        <v>10</v>
      </c>
      <c r="N4" s="1184" t="s">
        <v>424</v>
      </c>
      <c r="O4" s="1172" t="s">
        <v>427</v>
      </c>
      <c r="P4" s="1173" t="s">
        <v>157</v>
      </c>
      <c r="Q4" s="1173" t="s">
        <v>158</v>
      </c>
      <c r="R4" s="1180" t="s">
        <v>428</v>
      </c>
      <c r="S4" s="1180"/>
      <c r="T4" s="1180" t="s">
        <v>429</v>
      </c>
      <c r="U4" s="1180"/>
      <c r="V4" s="1180" t="s">
        <v>116</v>
      </c>
      <c r="W4" s="1180"/>
      <c r="X4" s="1180" t="s">
        <v>117</v>
      </c>
      <c r="Y4" s="1180"/>
      <c r="Z4" s="1180" t="s">
        <v>159</v>
      </c>
      <c r="AA4" s="1180"/>
      <c r="AC4" s="2"/>
    </row>
    <row r="5" spans="1:30" s="22" customFormat="1" ht="106.5" customHeight="1" x14ac:dyDescent="0.2">
      <c r="A5" s="1094"/>
      <c r="B5" s="1094"/>
      <c r="C5" s="1096"/>
      <c r="D5" s="1172"/>
      <c r="E5" s="1172"/>
      <c r="F5" s="1172"/>
      <c r="G5" s="1172"/>
      <c r="H5" s="1184"/>
      <c r="I5" s="1172"/>
      <c r="J5" s="1172"/>
      <c r="K5" s="1172"/>
      <c r="L5" s="1172"/>
      <c r="M5" s="1172"/>
      <c r="N5" s="1184"/>
      <c r="O5" s="1172"/>
      <c r="P5" s="1174"/>
      <c r="Q5" s="1174"/>
      <c r="R5" s="530" t="s">
        <v>246</v>
      </c>
      <c r="S5" s="530" t="s">
        <v>233</v>
      </c>
      <c r="T5" s="530" t="s">
        <v>246</v>
      </c>
      <c r="U5" s="530" t="s">
        <v>233</v>
      </c>
      <c r="V5" s="530" t="s">
        <v>246</v>
      </c>
      <c r="W5" s="530" t="s">
        <v>233</v>
      </c>
      <c r="X5" s="530" t="s">
        <v>246</v>
      </c>
      <c r="Y5" s="530" t="s">
        <v>233</v>
      </c>
      <c r="Z5" s="530" t="s">
        <v>246</v>
      </c>
      <c r="AA5" s="530" t="s">
        <v>233</v>
      </c>
      <c r="AC5" s="2"/>
    </row>
    <row r="6" spans="1:30" s="30" customFormat="1" ht="15" customHeight="1" x14ac:dyDescent="0.2">
      <c r="A6" s="140">
        <v>1</v>
      </c>
      <c r="B6" s="140">
        <v>2</v>
      </c>
      <c r="C6" s="140">
        <v>3</v>
      </c>
      <c r="D6" s="140">
        <v>4</v>
      </c>
      <c r="E6" s="140">
        <v>5</v>
      </c>
      <c r="F6" s="140">
        <v>6</v>
      </c>
      <c r="G6" s="140">
        <v>7</v>
      </c>
      <c r="H6" s="140">
        <v>8</v>
      </c>
      <c r="I6" s="140">
        <v>9</v>
      </c>
      <c r="J6" s="140">
        <v>10</v>
      </c>
      <c r="K6" s="140">
        <v>11</v>
      </c>
      <c r="L6" s="140">
        <v>12</v>
      </c>
      <c r="M6" s="140">
        <v>13</v>
      </c>
      <c r="N6" s="140">
        <v>14</v>
      </c>
      <c r="O6" s="140">
        <v>15</v>
      </c>
      <c r="P6" s="140">
        <v>16</v>
      </c>
      <c r="Q6" s="140">
        <v>17</v>
      </c>
      <c r="R6" s="140">
        <v>18</v>
      </c>
      <c r="S6" s="140">
        <v>19</v>
      </c>
      <c r="T6" s="140">
        <v>20</v>
      </c>
      <c r="U6" s="140">
        <v>21</v>
      </c>
      <c r="V6" s="140">
        <v>22</v>
      </c>
      <c r="W6" s="140">
        <v>23</v>
      </c>
      <c r="X6" s="140">
        <v>24</v>
      </c>
      <c r="Y6" s="140">
        <v>25</v>
      </c>
      <c r="Z6" s="140">
        <v>26</v>
      </c>
      <c r="AA6" s="140">
        <v>27</v>
      </c>
      <c r="AC6" s="2"/>
    </row>
    <row r="7" spans="1:30" s="32" customFormat="1" ht="24.75" customHeight="1" x14ac:dyDescent="0.2">
      <c r="A7" s="167" t="s">
        <v>19</v>
      </c>
      <c r="B7" s="213" t="s">
        <v>39</v>
      </c>
      <c r="C7" s="585">
        <f t="shared" ref="C7:AA7" si="0">SUM(C8:C14)</f>
        <v>0</v>
      </c>
      <c r="D7" s="585">
        <f t="shared" si="0"/>
        <v>0</v>
      </c>
      <c r="E7" s="585">
        <f t="shared" si="0"/>
        <v>0</v>
      </c>
      <c r="F7" s="585">
        <f t="shared" si="0"/>
        <v>0</v>
      </c>
      <c r="G7" s="585">
        <f t="shared" si="0"/>
        <v>0</v>
      </c>
      <c r="H7" s="585">
        <f t="shared" si="0"/>
        <v>0</v>
      </c>
      <c r="I7" s="585">
        <f t="shared" si="0"/>
        <v>0</v>
      </c>
      <c r="J7" s="585">
        <f t="shared" si="0"/>
        <v>0</v>
      </c>
      <c r="K7" s="585">
        <f t="shared" si="0"/>
        <v>0</v>
      </c>
      <c r="L7" s="585">
        <f t="shared" si="0"/>
        <v>0</v>
      </c>
      <c r="M7" s="585">
        <f t="shared" si="0"/>
        <v>0</v>
      </c>
      <c r="N7" s="585">
        <f t="shared" si="0"/>
        <v>0</v>
      </c>
      <c r="O7" s="585">
        <f t="shared" si="0"/>
        <v>0</v>
      </c>
      <c r="P7" s="585">
        <f t="shared" si="0"/>
        <v>0</v>
      </c>
      <c r="Q7" s="585">
        <f t="shared" si="0"/>
        <v>0</v>
      </c>
      <c r="R7" s="585">
        <f t="shared" si="0"/>
        <v>0</v>
      </c>
      <c r="S7" s="585">
        <f t="shared" si="0"/>
        <v>0</v>
      </c>
      <c r="T7" s="585">
        <f t="shared" si="0"/>
        <v>0</v>
      </c>
      <c r="U7" s="585">
        <f t="shared" si="0"/>
        <v>0</v>
      </c>
      <c r="V7" s="585">
        <f t="shared" si="0"/>
        <v>0</v>
      </c>
      <c r="W7" s="585">
        <f t="shared" si="0"/>
        <v>0</v>
      </c>
      <c r="X7" s="585">
        <f t="shared" si="0"/>
        <v>0</v>
      </c>
      <c r="Y7" s="585">
        <f t="shared" si="0"/>
        <v>0</v>
      </c>
      <c r="Z7" s="585">
        <f t="shared" si="0"/>
        <v>0</v>
      </c>
      <c r="AA7" s="585">
        <f t="shared" si="0"/>
        <v>0</v>
      </c>
      <c r="AC7" s="2"/>
    </row>
    <row r="8" spans="1:30" s="5" customFormat="1" ht="27.75" customHeight="1" x14ac:dyDescent="0.2">
      <c r="A8" s="141"/>
      <c r="B8" s="184" t="s">
        <v>149</v>
      </c>
      <c r="C8" s="597">
        <f t="shared" ref="C8:C14" si="1">SUM(D8:G8)</f>
        <v>0</v>
      </c>
      <c r="D8" s="587"/>
      <c r="E8" s="598"/>
      <c r="F8" s="598"/>
      <c r="G8" s="598"/>
      <c r="H8" s="599">
        <f t="shared" ref="H8:H14" si="2">SUM(J8:M8)</f>
        <v>0</v>
      </c>
      <c r="I8" s="600"/>
      <c r="J8" s="600"/>
      <c r="K8" s="600"/>
      <c r="L8" s="600"/>
      <c r="M8" s="600"/>
      <c r="N8" s="600"/>
      <c r="O8" s="600"/>
      <c r="P8" s="600"/>
      <c r="Q8" s="600"/>
      <c r="R8" s="600"/>
      <c r="S8" s="600"/>
      <c r="T8" s="600"/>
      <c r="U8" s="600"/>
      <c r="V8" s="600"/>
      <c r="W8" s="600"/>
      <c r="X8" s="600"/>
      <c r="Y8" s="600"/>
      <c r="Z8" s="600"/>
      <c r="AA8" s="600"/>
      <c r="AB8" s="277" t="str">
        <f t="shared" ref="AB8:AB14" si="3">IF(AND((R8+T8)&lt;=I8,I8&lt;=H8,O8&lt;=N8,(S8+U8)&lt;=O8,(V8+X8+Z8)&lt;=I8,(W8+Y8+AA8)&lt;=O8),"Đúng","Sai")</f>
        <v>Đúng</v>
      </c>
      <c r="AC8" s="277" t="str">
        <f>IF(H8=J8+K8+L8+M8,"Đúng","Sai")</f>
        <v>Đúng</v>
      </c>
      <c r="AD8" s="277" t="str">
        <f t="shared" ref="AD8:AD14" si="4">IF(C8=P8+Q8,"Đúng","Sai")</f>
        <v>Đúng</v>
      </c>
    </row>
    <row r="9" spans="1:30" s="5" customFormat="1" ht="29.25" customHeight="1" x14ac:dyDescent="0.2">
      <c r="A9" s="143"/>
      <c r="B9" s="144" t="s">
        <v>150</v>
      </c>
      <c r="C9" s="601">
        <f t="shared" si="1"/>
        <v>0</v>
      </c>
      <c r="D9" s="605"/>
      <c r="E9" s="588"/>
      <c r="F9" s="588"/>
      <c r="G9" s="588"/>
      <c r="H9" s="602">
        <f t="shared" si="2"/>
        <v>0</v>
      </c>
      <c r="I9" s="587"/>
      <c r="J9" s="587"/>
      <c r="K9" s="587"/>
      <c r="L9" s="587"/>
      <c r="M9" s="587"/>
      <c r="N9" s="587"/>
      <c r="O9" s="587"/>
      <c r="P9" s="587"/>
      <c r="Q9" s="587"/>
      <c r="R9" s="587"/>
      <c r="S9" s="587"/>
      <c r="T9" s="587"/>
      <c r="U9" s="587"/>
      <c r="V9" s="587"/>
      <c r="W9" s="587"/>
      <c r="X9" s="587"/>
      <c r="Y9" s="587"/>
      <c r="Z9" s="587"/>
      <c r="AA9" s="587"/>
      <c r="AB9" s="277" t="str">
        <f t="shared" si="3"/>
        <v>Đúng</v>
      </c>
      <c r="AC9" s="277" t="str">
        <f t="shared" ref="AC9:AC14" si="5">IF(H9=J9+K9+L9+M9,"Đúng","Sai")</f>
        <v>Đúng</v>
      </c>
      <c r="AD9" s="277" t="str">
        <f t="shared" si="4"/>
        <v>Đúng</v>
      </c>
    </row>
    <row r="10" spans="1:30" s="5" customFormat="1" ht="36" customHeight="1" x14ac:dyDescent="0.2">
      <c r="A10" s="146"/>
      <c r="B10" s="144" t="s">
        <v>559</v>
      </c>
      <c r="C10" s="601">
        <f t="shared" si="1"/>
        <v>0</v>
      </c>
      <c r="D10" s="587"/>
      <c r="E10" s="587"/>
      <c r="F10" s="588"/>
      <c r="G10" s="588"/>
      <c r="H10" s="602">
        <f t="shared" si="2"/>
        <v>0</v>
      </c>
      <c r="I10" s="587"/>
      <c r="J10" s="587"/>
      <c r="K10" s="587"/>
      <c r="L10" s="587"/>
      <c r="M10" s="587"/>
      <c r="N10" s="587"/>
      <c r="O10" s="587"/>
      <c r="P10" s="587"/>
      <c r="Q10" s="587"/>
      <c r="R10" s="587"/>
      <c r="S10" s="587"/>
      <c r="T10" s="587"/>
      <c r="U10" s="587"/>
      <c r="V10" s="587"/>
      <c r="W10" s="587"/>
      <c r="X10" s="587"/>
      <c r="Y10" s="587"/>
      <c r="Z10" s="587"/>
      <c r="AA10" s="587"/>
      <c r="AB10" s="277" t="str">
        <f t="shared" si="3"/>
        <v>Đúng</v>
      </c>
      <c r="AC10" s="277" t="str">
        <f t="shared" si="5"/>
        <v>Đúng</v>
      </c>
      <c r="AD10" s="277" t="str">
        <f t="shared" si="4"/>
        <v>Đúng</v>
      </c>
    </row>
    <row r="11" spans="1:30" s="5" customFormat="1" ht="30" customHeight="1" x14ac:dyDescent="0.2">
      <c r="A11" s="146"/>
      <c r="B11" s="144" t="s">
        <v>567</v>
      </c>
      <c r="C11" s="601">
        <f t="shared" si="1"/>
        <v>0</v>
      </c>
      <c r="D11" s="587"/>
      <c r="E11" s="587"/>
      <c r="F11" s="588"/>
      <c r="G11" s="588"/>
      <c r="H11" s="602">
        <f t="shared" si="2"/>
        <v>0</v>
      </c>
      <c r="I11" s="587"/>
      <c r="J11" s="587"/>
      <c r="K11" s="587"/>
      <c r="L11" s="587"/>
      <c r="M11" s="587"/>
      <c r="N11" s="587"/>
      <c r="O11" s="587"/>
      <c r="P11" s="587"/>
      <c r="Q11" s="587"/>
      <c r="R11" s="587"/>
      <c r="S11" s="587"/>
      <c r="T11" s="587"/>
      <c r="U11" s="587"/>
      <c r="V11" s="587"/>
      <c r="W11" s="587"/>
      <c r="X11" s="587"/>
      <c r="Y11" s="587"/>
      <c r="Z11" s="587"/>
      <c r="AA11" s="587"/>
      <c r="AB11" s="277" t="str">
        <f t="shared" si="3"/>
        <v>Đúng</v>
      </c>
      <c r="AC11" s="277" t="str">
        <f t="shared" si="5"/>
        <v>Đúng</v>
      </c>
      <c r="AD11" s="277" t="str">
        <f t="shared" si="4"/>
        <v>Đúng</v>
      </c>
    </row>
    <row r="12" spans="1:30" s="5" customFormat="1" ht="25.5" customHeight="1" x14ac:dyDescent="0.2">
      <c r="A12" s="146"/>
      <c r="B12" s="144" t="s">
        <v>241</v>
      </c>
      <c r="C12" s="601">
        <f t="shared" si="1"/>
        <v>0</v>
      </c>
      <c r="D12" s="587"/>
      <c r="E12" s="587"/>
      <c r="F12" s="587"/>
      <c r="G12" s="588"/>
      <c r="H12" s="602">
        <f t="shared" si="2"/>
        <v>0</v>
      </c>
      <c r="I12" s="587"/>
      <c r="J12" s="587"/>
      <c r="K12" s="587"/>
      <c r="L12" s="587"/>
      <c r="M12" s="587"/>
      <c r="N12" s="587"/>
      <c r="O12" s="587"/>
      <c r="P12" s="587"/>
      <c r="Q12" s="587"/>
      <c r="R12" s="587"/>
      <c r="S12" s="587"/>
      <c r="T12" s="587"/>
      <c r="U12" s="587"/>
      <c r="V12" s="587"/>
      <c r="W12" s="587"/>
      <c r="X12" s="587"/>
      <c r="Y12" s="587"/>
      <c r="Z12" s="587"/>
      <c r="AA12" s="587"/>
      <c r="AB12" s="277" t="str">
        <f t="shared" si="3"/>
        <v>Đúng</v>
      </c>
      <c r="AC12" s="277" t="str">
        <f t="shared" si="5"/>
        <v>Đúng</v>
      </c>
      <c r="AD12" s="277" t="str">
        <f t="shared" si="4"/>
        <v>Đúng</v>
      </c>
    </row>
    <row r="13" spans="1:30" s="5" customFormat="1" ht="25.5" customHeight="1" x14ac:dyDescent="0.2">
      <c r="A13" s="146"/>
      <c r="B13" s="144" t="s">
        <v>151</v>
      </c>
      <c r="C13" s="601">
        <f t="shared" si="1"/>
        <v>0</v>
      </c>
      <c r="D13" s="587"/>
      <c r="E13" s="587"/>
      <c r="F13" s="587"/>
      <c r="G13" s="588"/>
      <c r="H13" s="602">
        <f t="shared" si="2"/>
        <v>0</v>
      </c>
      <c r="I13" s="587"/>
      <c r="J13" s="587"/>
      <c r="K13" s="587"/>
      <c r="L13" s="587"/>
      <c r="M13" s="587"/>
      <c r="N13" s="587"/>
      <c r="O13" s="587"/>
      <c r="P13" s="587"/>
      <c r="Q13" s="587"/>
      <c r="R13" s="587"/>
      <c r="S13" s="587"/>
      <c r="T13" s="587"/>
      <c r="U13" s="587"/>
      <c r="V13" s="587"/>
      <c r="W13" s="587"/>
      <c r="X13" s="587"/>
      <c r="Y13" s="587"/>
      <c r="Z13" s="587"/>
      <c r="AA13" s="587"/>
      <c r="AB13" s="277" t="str">
        <f t="shared" si="3"/>
        <v>Đúng</v>
      </c>
      <c r="AC13" s="277" t="str">
        <f t="shared" si="5"/>
        <v>Đúng</v>
      </c>
      <c r="AD13" s="277" t="str">
        <f t="shared" si="4"/>
        <v>Đúng</v>
      </c>
    </row>
    <row r="14" spans="1:30" s="5" customFormat="1" ht="23.25" customHeight="1" x14ac:dyDescent="0.2">
      <c r="A14" s="175"/>
      <c r="B14" s="178" t="s">
        <v>10</v>
      </c>
      <c r="C14" s="603">
        <f t="shared" si="1"/>
        <v>0</v>
      </c>
      <c r="D14" s="590"/>
      <c r="E14" s="590"/>
      <c r="F14" s="590"/>
      <c r="G14" s="590"/>
      <c r="H14" s="604">
        <f t="shared" si="2"/>
        <v>0</v>
      </c>
      <c r="I14" s="590"/>
      <c r="J14" s="590"/>
      <c r="K14" s="590"/>
      <c r="L14" s="590"/>
      <c r="M14" s="590"/>
      <c r="N14" s="590"/>
      <c r="O14" s="590"/>
      <c r="P14" s="587"/>
      <c r="Q14" s="590"/>
      <c r="R14" s="590"/>
      <c r="S14" s="590"/>
      <c r="T14" s="590"/>
      <c r="U14" s="590"/>
      <c r="V14" s="590"/>
      <c r="W14" s="590"/>
      <c r="X14" s="590"/>
      <c r="Y14" s="590"/>
      <c r="Z14" s="590"/>
      <c r="AA14" s="590"/>
      <c r="AB14" s="277" t="str">
        <f t="shared" si="3"/>
        <v>Đúng</v>
      </c>
      <c r="AC14" s="277" t="str">
        <f t="shared" si="5"/>
        <v>Đúng</v>
      </c>
      <c r="AD14" s="277" t="str">
        <f t="shared" si="4"/>
        <v>Đúng</v>
      </c>
    </row>
    <row r="15" spans="1:30" ht="27" customHeight="1" x14ac:dyDescent="0.2">
      <c r="A15" s="167" t="s">
        <v>23</v>
      </c>
      <c r="B15" s="213" t="s">
        <v>3</v>
      </c>
      <c r="C15" s="585">
        <f>SUM(C16:C19)</f>
        <v>0</v>
      </c>
      <c r="D15" s="592"/>
      <c r="E15" s="592"/>
      <c r="F15" s="592"/>
      <c r="G15" s="592"/>
      <c r="H15" s="585">
        <f>SUM(H16:H19)</f>
        <v>0</v>
      </c>
      <c r="I15" s="592"/>
      <c r="J15" s="592"/>
      <c r="K15" s="592"/>
      <c r="L15" s="592"/>
      <c r="M15" s="592"/>
      <c r="N15" s="585">
        <f>SUM(N16:N19)</f>
        <v>0</v>
      </c>
      <c r="O15" s="592"/>
      <c r="P15" s="585">
        <f>SUM(P16:P19)</f>
        <v>0</v>
      </c>
      <c r="Q15" s="585">
        <f t="shared" ref="Q15:AA15" si="6">SUM(Q16:Q19)</f>
        <v>0</v>
      </c>
      <c r="R15" s="585">
        <f t="shared" si="6"/>
        <v>0</v>
      </c>
      <c r="S15" s="585">
        <f t="shared" si="6"/>
        <v>0</v>
      </c>
      <c r="T15" s="585">
        <f t="shared" si="6"/>
        <v>0</v>
      </c>
      <c r="U15" s="585">
        <f t="shared" si="6"/>
        <v>0</v>
      </c>
      <c r="V15" s="585">
        <f t="shared" si="6"/>
        <v>0</v>
      </c>
      <c r="W15" s="585">
        <f t="shared" si="6"/>
        <v>0</v>
      </c>
      <c r="X15" s="585">
        <f t="shared" si="6"/>
        <v>0</v>
      </c>
      <c r="Y15" s="585">
        <f t="shared" si="6"/>
        <v>0</v>
      </c>
      <c r="Z15" s="585">
        <f t="shared" si="6"/>
        <v>0</v>
      </c>
      <c r="AA15" s="585">
        <f t="shared" si="6"/>
        <v>0</v>
      </c>
    </row>
    <row r="16" spans="1:30" ht="27" customHeight="1" x14ac:dyDescent="0.2">
      <c r="A16" s="146"/>
      <c r="B16" s="144" t="s">
        <v>123</v>
      </c>
      <c r="C16" s="601">
        <f>SUM(P16:Q16)</f>
        <v>0</v>
      </c>
      <c r="D16" s="593"/>
      <c r="E16" s="593"/>
      <c r="F16" s="593"/>
      <c r="G16" s="593"/>
      <c r="H16" s="601"/>
      <c r="I16" s="593"/>
      <c r="J16" s="593"/>
      <c r="K16" s="593"/>
      <c r="L16" s="593"/>
      <c r="M16" s="593"/>
      <c r="N16" s="601"/>
      <c r="O16" s="593"/>
      <c r="P16" s="587"/>
      <c r="Q16" s="587"/>
      <c r="R16" s="587"/>
      <c r="S16" s="587"/>
      <c r="T16" s="587"/>
      <c r="U16" s="587"/>
      <c r="V16" s="587"/>
      <c r="W16" s="587"/>
      <c r="X16" s="587"/>
      <c r="Y16" s="587"/>
      <c r="Z16" s="587"/>
      <c r="AA16" s="587"/>
    </row>
    <row r="17" spans="1:27" ht="27" customHeight="1" x14ac:dyDescent="0.2">
      <c r="A17" s="146"/>
      <c r="B17" s="144" t="s">
        <v>126</v>
      </c>
      <c r="C17" s="601">
        <f>SUM(P17:Q17)</f>
        <v>0</v>
      </c>
      <c r="D17" s="593"/>
      <c r="E17" s="593"/>
      <c r="F17" s="593"/>
      <c r="G17" s="593"/>
      <c r="H17" s="601"/>
      <c r="I17" s="593"/>
      <c r="J17" s="593"/>
      <c r="K17" s="593"/>
      <c r="L17" s="593"/>
      <c r="M17" s="593"/>
      <c r="N17" s="601"/>
      <c r="O17" s="593"/>
      <c r="P17" s="587"/>
      <c r="Q17" s="587"/>
      <c r="R17" s="587"/>
      <c r="S17" s="587"/>
      <c r="T17" s="587"/>
      <c r="U17" s="587"/>
      <c r="V17" s="587"/>
      <c r="W17" s="587"/>
      <c r="X17" s="587"/>
      <c r="Y17" s="587"/>
      <c r="Z17" s="587"/>
      <c r="AA17" s="587"/>
    </row>
    <row r="18" spans="1:27" ht="27" customHeight="1" x14ac:dyDescent="0.2">
      <c r="A18" s="146"/>
      <c r="B18" s="144" t="s">
        <v>567</v>
      </c>
      <c r="C18" s="601">
        <f t="shared" ref="C18:C19" si="7">SUM(P18:Q18)</f>
        <v>0</v>
      </c>
      <c r="D18" s="593"/>
      <c r="E18" s="593"/>
      <c r="F18" s="593"/>
      <c r="G18" s="593"/>
      <c r="H18" s="601"/>
      <c r="I18" s="593"/>
      <c r="J18" s="593"/>
      <c r="K18" s="593"/>
      <c r="L18" s="593"/>
      <c r="M18" s="593"/>
      <c r="N18" s="601"/>
      <c r="O18" s="593"/>
      <c r="P18" s="587"/>
      <c r="Q18" s="587"/>
      <c r="R18" s="587"/>
      <c r="S18" s="587"/>
      <c r="T18" s="587"/>
      <c r="U18" s="587"/>
      <c r="V18" s="587"/>
      <c r="W18" s="587"/>
      <c r="X18" s="587"/>
      <c r="Y18" s="587"/>
      <c r="Z18" s="587"/>
      <c r="AA18" s="587"/>
    </row>
    <row r="19" spans="1:27" ht="27" customHeight="1" x14ac:dyDescent="0.2">
      <c r="A19" s="175"/>
      <c r="B19" s="178" t="s">
        <v>139</v>
      </c>
      <c r="C19" s="603">
        <f t="shared" si="7"/>
        <v>0</v>
      </c>
      <c r="D19" s="594"/>
      <c r="E19" s="594"/>
      <c r="F19" s="594"/>
      <c r="G19" s="594"/>
      <c r="H19" s="603"/>
      <c r="I19" s="594"/>
      <c r="J19" s="594"/>
      <c r="K19" s="594"/>
      <c r="L19" s="594"/>
      <c r="M19" s="594"/>
      <c r="N19" s="603"/>
      <c r="O19" s="594"/>
      <c r="P19" s="590"/>
      <c r="Q19" s="590"/>
      <c r="R19" s="590"/>
      <c r="S19" s="590"/>
      <c r="T19" s="590"/>
      <c r="U19" s="590"/>
      <c r="V19" s="590"/>
      <c r="W19" s="590"/>
      <c r="X19" s="590"/>
      <c r="Y19" s="590"/>
      <c r="Z19" s="590"/>
      <c r="AA19" s="590"/>
    </row>
  </sheetData>
  <sheetProtection formatCells="0" formatColumns="0" formatRows="0"/>
  <mergeCells count="30">
    <mergeCell ref="R4:S4"/>
    <mergeCell ref="Z4:AA4"/>
    <mergeCell ref="H4:H5"/>
    <mergeCell ref="I4:I5"/>
    <mergeCell ref="J4:J5"/>
    <mergeCell ref="K4:K5"/>
    <mergeCell ref="L4:L5"/>
    <mergeCell ref="M4:M5"/>
    <mergeCell ref="O4:O5"/>
    <mergeCell ref="P4:P5"/>
    <mergeCell ref="Q4:Q5"/>
    <mergeCell ref="N4:N5"/>
    <mergeCell ref="V4:W4"/>
    <mergeCell ref="T4:U4"/>
    <mergeCell ref="A1:Y1"/>
    <mergeCell ref="X4:Y4"/>
    <mergeCell ref="G4:G5"/>
    <mergeCell ref="F4:F5"/>
    <mergeCell ref="E4:E5"/>
    <mergeCell ref="D4:D5"/>
    <mergeCell ref="J3:M3"/>
    <mergeCell ref="P3:U3"/>
    <mergeCell ref="V3:AA3"/>
    <mergeCell ref="Z1:AA1"/>
    <mergeCell ref="A3:A5"/>
    <mergeCell ref="B3:B5"/>
    <mergeCell ref="C3:C5"/>
    <mergeCell ref="D3:G3"/>
    <mergeCell ref="H3:I3"/>
    <mergeCell ref="N3:O3"/>
  </mergeCells>
  <conditionalFormatting sqref="AB1:AC1048576">
    <cfRule type="cellIs" dxfId="27" priority="1" operator="equal">
      <formula>"Đúng"</formula>
    </cfRule>
  </conditionalFormatting>
  <conditionalFormatting sqref="AD8:AD14">
    <cfRule type="cellIs" dxfId="26" priority="4" operator="equal">
      <formula>"Đúng"</formula>
    </cfRule>
  </conditionalFormatting>
  <pageMargins left="0.51181102362204722" right="0" top="0.23622047244094491" bottom="0.23622047244094491"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216"/>
  <sheetViews>
    <sheetView zoomScale="154" zoomScaleNormal="154" workbookViewId="0">
      <selection activeCell="B3" sqref="B3:B5"/>
    </sheetView>
  </sheetViews>
  <sheetFormatPr defaultColWidth="9.140625" defaultRowHeight="18.75" x14ac:dyDescent="0.3"/>
  <cols>
    <col min="1" max="1" width="3.85546875" style="310" bestFit="1" customWidth="1"/>
    <col min="2" max="2" width="42" style="484" customWidth="1"/>
    <col min="3" max="3" width="5" style="499" customWidth="1"/>
    <col min="4" max="4" width="5.7109375" style="310" customWidth="1"/>
    <col min="5" max="5" width="6.140625" style="310" customWidth="1"/>
    <col min="6" max="6" width="7.42578125" style="310" customWidth="1"/>
    <col min="7" max="7" width="4.85546875" style="310" customWidth="1"/>
    <col min="8" max="8" width="5.28515625" style="310" customWidth="1"/>
    <col min="9" max="9" width="3.85546875" style="310" customWidth="1"/>
    <col min="10" max="10" width="5" style="310" customWidth="1"/>
    <col min="11" max="11" width="7" style="312" customWidth="1"/>
    <col min="12" max="16384" width="9.140625" style="310"/>
  </cols>
  <sheetData>
    <row r="1" spans="1:11" ht="41.25" customHeight="1" x14ac:dyDescent="0.3">
      <c r="A1" s="981" t="s">
        <v>992</v>
      </c>
      <c r="B1" s="981"/>
      <c r="C1" s="981"/>
      <c r="D1" s="981"/>
      <c r="E1" s="981"/>
      <c r="F1" s="981"/>
      <c r="G1" s="981"/>
      <c r="H1" s="981"/>
      <c r="I1" s="981"/>
      <c r="J1" s="981"/>
      <c r="K1" s="981"/>
    </row>
    <row r="2" spans="1:11" ht="22.5" customHeight="1" x14ac:dyDescent="0.3">
      <c r="A2" s="982" t="s">
        <v>984</v>
      </c>
      <c r="B2" s="982"/>
      <c r="C2" s="982"/>
      <c r="D2" s="982"/>
      <c r="E2" s="982"/>
      <c r="F2" s="982"/>
      <c r="G2" s="982"/>
      <c r="H2" s="982"/>
      <c r="I2" s="982"/>
      <c r="J2" s="982"/>
      <c r="K2" s="982"/>
    </row>
    <row r="3" spans="1:11" s="437" customFormat="1" ht="15" customHeight="1" x14ac:dyDescent="0.2">
      <c r="A3" s="984" t="s">
        <v>235</v>
      </c>
      <c r="B3" s="984" t="s">
        <v>985</v>
      </c>
      <c r="C3" s="987" t="s">
        <v>782</v>
      </c>
      <c r="D3" s="983" t="s">
        <v>978</v>
      </c>
      <c r="E3" s="983"/>
      <c r="F3" s="983"/>
      <c r="G3" s="983"/>
      <c r="H3" s="983"/>
      <c r="I3" s="983"/>
      <c r="J3" s="983"/>
      <c r="K3" s="983" t="s">
        <v>943</v>
      </c>
    </row>
    <row r="4" spans="1:11" s="437" customFormat="1" ht="15" customHeight="1" x14ac:dyDescent="0.2">
      <c r="A4" s="985"/>
      <c r="B4" s="985"/>
      <c r="C4" s="988"/>
      <c r="D4" s="983" t="s">
        <v>813</v>
      </c>
      <c r="E4" s="983" t="s">
        <v>21</v>
      </c>
      <c r="F4" s="983" t="s">
        <v>557</v>
      </c>
      <c r="G4" s="983" t="s">
        <v>22</v>
      </c>
      <c r="H4" s="983"/>
      <c r="I4" s="983"/>
      <c r="J4" s="983"/>
      <c r="K4" s="983"/>
    </row>
    <row r="5" spans="1:11" s="437" customFormat="1" ht="62.25" customHeight="1" x14ac:dyDescent="0.2">
      <c r="A5" s="986"/>
      <c r="B5" s="986"/>
      <c r="C5" s="989"/>
      <c r="D5" s="983"/>
      <c r="E5" s="983"/>
      <c r="F5" s="983"/>
      <c r="G5" s="518" t="s">
        <v>134</v>
      </c>
      <c r="H5" s="518" t="s">
        <v>9</v>
      </c>
      <c r="I5" s="518" t="s">
        <v>836</v>
      </c>
      <c r="J5" s="518" t="s">
        <v>837</v>
      </c>
      <c r="K5" s="983"/>
    </row>
    <row r="6" spans="1:11" s="437" customFormat="1" ht="12.75" customHeight="1" x14ac:dyDescent="0.2">
      <c r="A6" s="517">
        <v>1</v>
      </c>
      <c r="B6" s="517">
        <v>2</v>
      </c>
      <c r="C6" s="517">
        <v>3</v>
      </c>
      <c r="D6" s="517">
        <v>4</v>
      </c>
      <c r="E6" s="517">
        <v>5</v>
      </c>
      <c r="F6" s="517">
        <v>6</v>
      </c>
      <c r="G6" s="517">
        <v>7</v>
      </c>
      <c r="H6" s="517">
        <v>8</v>
      </c>
      <c r="I6" s="517">
        <v>9</v>
      </c>
      <c r="J6" s="517">
        <v>10</v>
      </c>
      <c r="K6" s="816">
        <v>11</v>
      </c>
    </row>
    <row r="7" spans="1:11" s="437" customFormat="1" ht="32.25" customHeight="1" x14ac:dyDescent="0.2">
      <c r="A7" s="516" t="s">
        <v>19</v>
      </c>
      <c r="B7" s="497" t="s">
        <v>580</v>
      </c>
      <c r="C7" s="515"/>
      <c r="D7" s="515"/>
      <c r="E7" s="515"/>
      <c r="F7" s="515"/>
      <c r="G7" s="515"/>
      <c r="H7" s="515"/>
      <c r="I7" s="515"/>
      <c r="J7" s="815"/>
      <c r="K7" s="515"/>
    </row>
    <row r="8" spans="1:11" s="437" customFormat="1" x14ac:dyDescent="0.2">
      <c r="A8" s="491">
        <v>1</v>
      </c>
      <c r="B8" s="498" t="s">
        <v>741</v>
      </c>
      <c r="C8" s="514"/>
      <c r="D8" s="514"/>
      <c r="E8" s="514"/>
      <c r="F8" s="514"/>
      <c r="G8" s="514"/>
      <c r="H8" s="514"/>
      <c r="I8" s="514"/>
      <c r="J8" s="514"/>
      <c r="K8" s="817"/>
    </row>
    <row r="9" spans="1:11" s="492" customFormat="1" ht="19.5" x14ac:dyDescent="0.2">
      <c r="A9" s="490" t="s">
        <v>781</v>
      </c>
      <c r="B9" s="489" t="s">
        <v>739</v>
      </c>
      <c r="C9" s="508">
        <f t="shared" ref="C9:J9" si="0">SUM(C10:C11)</f>
        <v>0</v>
      </c>
      <c r="D9" s="508">
        <f t="shared" si="0"/>
        <v>0</v>
      </c>
      <c r="E9" s="508">
        <f t="shared" si="0"/>
        <v>0</v>
      </c>
      <c r="F9" s="508">
        <f t="shared" si="0"/>
        <v>0</v>
      </c>
      <c r="G9" s="508">
        <f t="shared" si="0"/>
        <v>0</v>
      </c>
      <c r="H9" s="508">
        <f t="shared" si="0"/>
        <v>0</v>
      </c>
      <c r="I9" s="508">
        <f t="shared" si="0"/>
        <v>0</v>
      </c>
      <c r="J9" s="508">
        <f t="shared" si="0"/>
        <v>0</v>
      </c>
      <c r="K9" s="813" t="s">
        <v>944</v>
      </c>
    </row>
    <row r="10" spans="1:11" s="437" customFormat="1" x14ac:dyDescent="0.2">
      <c r="A10" s="487"/>
      <c r="B10" s="488" t="s">
        <v>738</v>
      </c>
      <c r="C10" s="501">
        <f>SUM(D10:J10)</f>
        <v>0</v>
      </c>
      <c r="D10" s="500">
        <f>'B01'!D18+'B01'!E18</f>
        <v>0</v>
      </c>
      <c r="E10" s="500">
        <f>'B01'!F18+'B01'!G18</f>
        <v>0</v>
      </c>
      <c r="F10" s="500">
        <f>'B01'!H18+'B01'!I18</f>
        <v>0</v>
      </c>
      <c r="G10" s="500">
        <f>'B01'!J18</f>
        <v>0</v>
      </c>
      <c r="H10" s="500">
        <f>'B01'!K18</f>
        <v>0</v>
      </c>
      <c r="I10" s="500"/>
      <c r="J10" s="500"/>
      <c r="K10" s="803"/>
    </row>
    <row r="11" spans="1:11" s="437" customFormat="1" x14ac:dyDescent="0.2">
      <c r="A11" s="487"/>
      <c r="B11" s="488" t="s">
        <v>744</v>
      </c>
      <c r="C11" s="501">
        <f>SUM(D11:J11)</f>
        <v>0</v>
      </c>
      <c r="D11" s="500">
        <f>'B01'!D19+'B01'!E19</f>
        <v>0</v>
      </c>
      <c r="E11" s="500">
        <f>'B01'!F19+'B01'!G19</f>
        <v>0</v>
      </c>
      <c r="F11" s="500">
        <f>'B01'!H19+'B01'!I19</f>
        <v>0</v>
      </c>
      <c r="G11" s="500">
        <f>'B01'!J19</f>
        <v>0</v>
      </c>
      <c r="H11" s="500">
        <f>'B01'!K19</f>
        <v>0</v>
      </c>
      <c r="I11" s="500"/>
      <c r="J11" s="500"/>
      <c r="K11" s="803"/>
    </row>
    <row r="12" spans="1:11" s="437" customFormat="1" x14ac:dyDescent="0.2">
      <c r="A12" s="487"/>
      <c r="B12" s="488" t="s">
        <v>737</v>
      </c>
      <c r="C12" s="501">
        <f>SUM(D12:J12)</f>
        <v>0</v>
      </c>
      <c r="D12" s="500">
        <f>'B01'!D20+'B01'!E20</f>
        <v>0</v>
      </c>
      <c r="E12" s="500">
        <f>'B01'!F20+'B01'!G20</f>
        <v>0</v>
      </c>
      <c r="F12" s="500">
        <f>'B01'!H20+'B01'!I20</f>
        <v>0</v>
      </c>
      <c r="G12" s="500">
        <f>'B01'!J20</f>
        <v>0</v>
      </c>
      <c r="H12" s="500">
        <f>'B01'!K20</f>
        <v>0</v>
      </c>
      <c r="I12" s="500"/>
      <c r="J12" s="500"/>
      <c r="K12" s="803"/>
    </row>
    <row r="13" spans="1:11" s="437" customFormat="1" x14ac:dyDescent="0.2">
      <c r="A13" s="487"/>
      <c r="B13" s="488" t="s">
        <v>593</v>
      </c>
      <c r="C13" s="501">
        <f>SUM(D13:J13)</f>
        <v>0</v>
      </c>
      <c r="D13" s="500">
        <f>'B01'!D21+'B01'!E21</f>
        <v>0</v>
      </c>
      <c r="E13" s="500">
        <f>'B01'!F21+'B01'!G21</f>
        <v>0</v>
      </c>
      <c r="F13" s="500">
        <f>'B01'!H21+'B01'!I21</f>
        <v>0</v>
      </c>
      <c r="G13" s="500">
        <f>'B01'!J21</f>
        <v>0</v>
      </c>
      <c r="H13" s="500">
        <f>'B01'!K21</f>
        <v>0</v>
      </c>
      <c r="I13" s="500"/>
      <c r="J13" s="500"/>
      <c r="K13" s="803"/>
    </row>
    <row r="14" spans="1:11" s="437" customFormat="1" x14ac:dyDescent="0.2">
      <c r="A14" s="487"/>
      <c r="B14" s="488" t="s">
        <v>594</v>
      </c>
      <c r="C14" s="501">
        <f>SUM(D14:J14)</f>
        <v>0</v>
      </c>
      <c r="D14" s="500">
        <f>'B01'!D22+'B01'!E22</f>
        <v>0</v>
      </c>
      <c r="E14" s="500">
        <f>'B01'!F22+'B01'!G22</f>
        <v>0</v>
      </c>
      <c r="F14" s="500">
        <f>'B01'!H22+'B01'!I22</f>
        <v>0</v>
      </c>
      <c r="G14" s="500">
        <f>'B01'!J22</f>
        <v>0</v>
      </c>
      <c r="H14" s="500">
        <f>'B01'!K22</f>
        <v>0</v>
      </c>
      <c r="I14" s="500"/>
      <c r="J14" s="500"/>
      <c r="K14" s="803"/>
    </row>
    <row r="15" spans="1:11" s="492" customFormat="1" ht="19.5" x14ac:dyDescent="0.2">
      <c r="A15" s="490" t="s">
        <v>780</v>
      </c>
      <c r="B15" s="496" t="s">
        <v>698</v>
      </c>
      <c r="C15" s="508">
        <f t="shared" ref="C15:J15" si="1">C17+C18</f>
        <v>0</v>
      </c>
      <c r="D15" s="508">
        <f t="shared" si="1"/>
        <v>0</v>
      </c>
      <c r="E15" s="508">
        <f t="shared" si="1"/>
        <v>0</v>
      </c>
      <c r="F15" s="508">
        <f t="shared" si="1"/>
        <v>0</v>
      </c>
      <c r="G15" s="508">
        <f t="shared" si="1"/>
        <v>0</v>
      </c>
      <c r="H15" s="508">
        <f t="shared" si="1"/>
        <v>0</v>
      </c>
      <c r="I15" s="508">
        <f t="shared" si="1"/>
        <v>0</v>
      </c>
      <c r="J15" s="508">
        <f t="shared" si="1"/>
        <v>0</v>
      </c>
      <c r="K15" s="814" t="s">
        <v>945</v>
      </c>
    </row>
    <row r="16" spans="1:11" s="437" customFormat="1" x14ac:dyDescent="0.2">
      <c r="A16" s="487"/>
      <c r="B16" s="486" t="s">
        <v>584</v>
      </c>
      <c r="C16" s="501">
        <f t="shared" ref="C16:C21" si="2">SUM(D16:J16)</f>
        <v>0</v>
      </c>
      <c r="D16" s="500">
        <f>'B02'!D12+'B02'!E12</f>
        <v>0</v>
      </c>
      <c r="E16" s="500">
        <f>'B02'!F12+'B02'!G12</f>
        <v>0</v>
      </c>
      <c r="F16" s="500">
        <f>'B02'!H12+'B02'!I12</f>
        <v>0</v>
      </c>
      <c r="G16" s="500">
        <f>'B02'!J12</f>
        <v>0</v>
      </c>
      <c r="H16" s="500">
        <f>'B02'!K12</f>
        <v>0</v>
      </c>
      <c r="I16" s="500">
        <f>'B02'!L12</f>
        <v>0</v>
      </c>
      <c r="J16" s="500">
        <f>'B02'!M12</f>
        <v>0</v>
      </c>
      <c r="K16" s="803"/>
    </row>
    <row r="17" spans="1:11" s="437" customFormat="1" x14ac:dyDescent="0.2">
      <c r="A17" s="487"/>
      <c r="B17" s="488" t="s">
        <v>740</v>
      </c>
      <c r="C17" s="501">
        <f t="shared" si="2"/>
        <v>0</v>
      </c>
      <c r="D17" s="500">
        <f>'B02'!D28+'B02'!E28</f>
        <v>0</v>
      </c>
      <c r="E17" s="500">
        <f>'B02'!F28+'B02'!G28</f>
        <v>0</v>
      </c>
      <c r="F17" s="500">
        <f>'B02'!H28+'B02'!I28</f>
        <v>0</v>
      </c>
      <c r="G17" s="500">
        <f>'B02'!J28</f>
        <v>0</v>
      </c>
      <c r="H17" s="500">
        <f>'B02'!K28</f>
        <v>0</v>
      </c>
      <c r="I17" s="500">
        <f>'B02'!L28</f>
        <v>0</v>
      </c>
      <c r="J17" s="500">
        <f>'B02'!M28</f>
        <v>0</v>
      </c>
      <c r="K17" s="803"/>
    </row>
    <row r="18" spans="1:11" s="437" customFormat="1" x14ac:dyDescent="0.2">
      <c r="A18" s="487"/>
      <c r="B18" s="488" t="s">
        <v>742</v>
      </c>
      <c r="C18" s="501">
        <f t="shared" si="2"/>
        <v>0</v>
      </c>
      <c r="D18" s="500">
        <f>'B02'!D29+'B02'!E29</f>
        <v>0</v>
      </c>
      <c r="E18" s="500">
        <f>'B02'!F29+'B02'!G29</f>
        <v>0</v>
      </c>
      <c r="F18" s="500">
        <f>'B02'!H29+'B02'!I29</f>
        <v>0</v>
      </c>
      <c r="G18" s="500">
        <f>'B02'!J29</f>
        <v>0</v>
      </c>
      <c r="H18" s="500">
        <f>'B02'!K29</f>
        <v>0</v>
      </c>
      <c r="I18" s="500">
        <f>'B02'!L29</f>
        <v>0</v>
      </c>
      <c r="J18" s="500">
        <f>'B02'!M29</f>
        <v>0</v>
      </c>
      <c r="K18" s="803"/>
    </row>
    <row r="19" spans="1:11" s="437" customFormat="1" x14ac:dyDescent="0.2">
      <c r="A19" s="487"/>
      <c r="B19" s="488" t="s">
        <v>743</v>
      </c>
      <c r="C19" s="501">
        <f t="shared" si="2"/>
        <v>0</v>
      </c>
      <c r="D19" s="500">
        <f>'B02'!D30+'B02'!E30</f>
        <v>0</v>
      </c>
      <c r="E19" s="500">
        <f>'B02'!F30+'B02'!G30</f>
        <v>0</v>
      </c>
      <c r="F19" s="500">
        <f>'B02'!H30+'B02'!I30</f>
        <v>0</v>
      </c>
      <c r="G19" s="500">
        <f>'B02'!J30</f>
        <v>0</v>
      </c>
      <c r="H19" s="500">
        <f>'B02'!K30</f>
        <v>0</v>
      </c>
      <c r="I19" s="500">
        <f>'B02'!L30</f>
        <v>0</v>
      </c>
      <c r="J19" s="500">
        <f>'B02'!M30</f>
        <v>0</v>
      </c>
      <c r="K19" s="803"/>
    </row>
    <row r="20" spans="1:11" s="437" customFormat="1" x14ac:dyDescent="0.2">
      <c r="A20" s="487"/>
      <c r="B20" s="488" t="s">
        <v>593</v>
      </c>
      <c r="C20" s="501">
        <f t="shared" si="2"/>
        <v>0</v>
      </c>
      <c r="D20" s="500">
        <f>'B02'!D31+'B02'!E31</f>
        <v>0</v>
      </c>
      <c r="E20" s="500">
        <f>'B02'!F31+'B02'!G31</f>
        <v>0</v>
      </c>
      <c r="F20" s="500">
        <f>'B02'!H31+'B02'!I31</f>
        <v>0</v>
      </c>
      <c r="G20" s="500">
        <f>'B02'!J31</f>
        <v>0</v>
      </c>
      <c r="H20" s="500">
        <f>'B02'!K31</f>
        <v>0</v>
      </c>
      <c r="I20" s="500">
        <f>'B02'!L31</f>
        <v>0</v>
      </c>
      <c r="J20" s="500">
        <f>'B02'!M31</f>
        <v>0</v>
      </c>
      <c r="K20" s="803"/>
    </row>
    <row r="21" spans="1:11" s="437" customFormat="1" x14ac:dyDescent="0.2">
      <c r="A21" s="487"/>
      <c r="B21" s="488" t="s">
        <v>594</v>
      </c>
      <c r="C21" s="501">
        <f t="shared" si="2"/>
        <v>0</v>
      </c>
      <c r="D21" s="500">
        <f>'B02'!D32+'B02'!E32</f>
        <v>0</v>
      </c>
      <c r="E21" s="500">
        <f>'B02'!F32+'B02'!G32</f>
        <v>0</v>
      </c>
      <c r="F21" s="500">
        <f>'B02'!H32+'B02'!I32</f>
        <v>0</v>
      </c>
      <c r="G21" s="500">
        <f>'B02'!J32</f>
        <v>0</v>
      </c>
      <c r="H21" s="500">
        <f>'B02'!K32</f>
        <v>0</v>
      </c>
      <c r="I21" s="500">
        <f>'B02'!L32</f>
        <v>0</v>
      </c>
      <c r="J21" s="500">
        <f>'B02'!M32</f>
        <v>0</v>
      </c>
      <c r="K21" s="803"/>
    </row>
    <row r="22" spans="1:11" s="437" customFormat="1" x14ac:dyDescent="0.2">
      <c r="A22" s="491">
        <v>2</v>
      </c>
      <c r="B22" s="498" t="s">
        <v>655</v>
      </c>
      <c r="C22" s="512"/>
      <c r="D22" s="512"/>
      <c r="E22" s="512"/>
      <c r="F22" s="512"/>
      <c r="G22" s="512"/>
      <c r="H22" s="512"/>
      <c r="I22" s="512"/>
      <c r="J22" s="512"/>
      <c r="K22" s="803"/>
    </row>
    <row r="23" spans="1:11" s="492" customFormat="1" ht="19.5" x14ac:dyDescent="0.2">
      <c r="A23" s="490" t="s">
        <v>842</v>
      </c>
      <c r="B23" s="489" t="s">
        <v>696</v>
      </c>
      <c r="C23" s="503">
        <f>SUM(D23:J23)</f>
        <v>0</v>
      </c>
      <c r="D23" s="510">
        <f>'B03'!D7</f>
        <v>0</v>
      </c>
      <c r="E23" s="510">
        <f>'B03'!E7</f>
        <v>0</v>
      </c>
      <c r="F23" s="510">
        <f>'B03'!F7</f>
        <v>0</v>
      </c>
      <c r="G23" s="510">
        <f>'B03'!G7</f>
        <v>0</v>
      </c>
      <c r="H23" s="500"/>
      <c r="I23" s="500"/>
      <c r="J23" s="500"/>
      <c r="K23" s="814" t="s">
        <v>946</v>
      </c>
    </row>
    <row r="24" spans="1:11" s="437" customFormat="1" x14ac:dyDescent="0.2">
      <c r="A24" s="487"/>
      <c r="B24" s="488" t="s">
        <v>735</v>
      </c>
      <c r="C24" s="501">
        <f>SUM(D24:J24)</f>
        <v>0</v>
      </c>
      <c r="D24" s="500">
        <f>'B03'!D18</f>
        <v>0</v>
      </c>
      <c r="E24" s="500">
        <f>'B03'!E18</f>
        <v>0</v>
      </c>
      <c r="F24" s="500">
        <f>'B03'!F18</f>
        <v>0</v>
      </c>
      <c r="G24" s="500">
        <f>'B03'!G18</f>
        <v>0</v>
      </c>
      <c r="H24" s="500"/>
      <c r="I24" s="500"/>
      <c r="J24" s="500"/>
      <c r="K24" s="803"/>
    </row>
    <row r="25" spans="1:11" s="437" customFormat="1" x14ac:dyDescent="0.2">
      <c r="A25" s="487"/>
      <c r="B25" s="486" t="s">
        <v>825</v>
      </c>
      <c r="C25" s="501">
        <f>SUM(D25:J25)</f>
        <v>0</v>
      </c>
      <c r="D25" s="500">
        <f>'B03'!D19</f>
        <v>0</v>
      </c>
      <c r="E25" s="500">
        <f>'B03'!E19</f>
        <v>0</v>
      </c>
      <c r="F25" s="500">
        <f>'B03'!F19</f>
        <v>0</v>
      </c>
      <c r="G25" s="500">
        <f>'B03'!G19</f>
        <v>0</v>
      </c>
      <c r="H25" s="500"/>
      <c r="I25" s="500"/>
      <c r="J25" s="500"/>
      <c r="K25" s="803"/>
    </row>
    <row r="26" spans="1:11" s="437" customFormat="1" x14ac:dyDescent="0.2">
      <c r="A26" s="487"/>
      <c r="B26" s="486" t="s">
        <v>827</v>
      </c>
      <c r="C26" s="501">
        <f>SUM(D26:J26)</f>
        <v>0</v>
      </c>
      <c r="D26" s="500">
        <f>'B03'!D20</f>
        <v>0</v>
      </c>
      <c r="E26" s="500">
        <f>'B03'!E20</f>
        <v>0</v>
      </c>
      <c r="F26" s="500">
        <f>'B03'!F20</f>
        <v>0</v>
      </c>
      <c r="G26" s="500">
        <f>'B03'!G20</f>
        <v>0</v>
      </c>
      <c r="H26" s="500"/>
      <c r="I26" s="500"/>
      <c r="J26" s="500"/>
      <c r="K26" s="803"/>
    </row>
    <row r="27" spans="1:11" s="437" customFormat="1" x14ac:dyDescent="0.2">
      <c r="A27" s="487"/>
      <c r="B27" s="486" t="s">
        <v>979</v>
      </c>
      <c r="C27" s="501">
        <f>SUM(D27:J27)</f>
        <v>0</v>
      </c>
      <c r="D27" s="500">
        <f>'B03'!D21</f>
        <v>0</v>
      </c>
      <c r="E27" s="500">
        <f>'B03'!E21</f>
        <v>0</v>
      </c>
      <c r="F27" s="500">
        <f>'B03'!F21</f>
        <v>0</v>
      </c>
      <c r="G27" s="500">
        <f>'B03'!G21</f>
        <v>0</v>
      </c>
      <c r="H27" s="500"/>
      <c r="I27" s="500"/>
      <c r="J27" s="500"/>
      <c r="K27" s="803"/>
    </row>
    <row r="28" spans="1:11" s="492" customFormat="1" ht="19.5" x14ac:dyDescent="0.2">
      <c r="A28" s="490" t="s">
        <v>843</v>
      </c>
      <c r="B28" s="489" t="s">
        <v>698</v>
      </c>
      <c r="C28" s="503">
        <f t="shared" ref="C28:C33" si="3">SUM(D28:J28)</f>
        <v>0</v>
      </c>
      <c r="D28" s="510">
        <f>'B04'!D7</f>
        <v>0</v>
      </c>
      <c r="E28" s="510">
        <f>'B04'!E7</f>
        <v>0</v>
      </c>
      <c r="F28" s="510">
        <f>'B04'!F7</f>
        <v>0</v>
      </c>
      <c r="G28" s="510">
        <f>'B04'!G7</f>
        <v>0</v>
      </c>
      <c r="H28" s="510">
        <f>'B04'!H7</f>
        <v>0</v>
      </c>
      <c r="I28" s="510">
        <f>'B04'!I7</f>
        <v>0</v>
      </c>
      <c r="J28" s="510">
        <f>'B04'!J7</f>
        <v>0</v>
      </c>
      <c r="K28" s="814" t="s">
        <v>947</v>
      </c>
    </row>
    <row r="29" spans="1:11" s="437" customFormat="1" x14ac:dyDescent="0.2">
      <c r="A29" s="490"/>
      <c r="B29" s="488" t="s">
        <v>584</v>
      </c>
      <c r="C29" s="501">
        <f t="shared" si="3"/>
        <v>0</v>
      </c>
      <c r="D29" s="500">
        <f>'B04'!D12</f>
        <v>0</v>
      </c>
      <c r="E29" s="500">
        <f>'B04'!E12</f>
        <v>0</v>
      </c>
      <c r="F29" s="500">
        <f>'B04'!F12</f>
        <v>0</v>
      </c>
      <c r="G29" s="500">
        <f>'B04'!G12</f>
        <v>0</v>
      </c>
      <c r="H29" s="500">
        <f>'B04'!H12</f>
        <v>0</v>
      </c>
      <c r="I29" s="500">
        <f>'B04'!I12</f>
        <v>0</v>
      </c>
      <c r="J29" s="500">
        <f>'B04'!J12</f>
        <v>0</v>
      </c>
      <c r="K29" s="803"/>
    </row>
    <row r="30" spans="1:11" s="437" customFormat="1" x14ac:dyDescent="0.2">
      <c r="A30" s="487"/>
      <c r="B30" s="488" t="s">
        <v>736</v>
      </c>
      <c r="C30" s="501">
        <f t="shared" si="3"/>
        <v>0</v>
      </c>
      <c r="D30" s="500">
        <f>'B04'!D28</f>
        <v>0</v>
      </c>
      <c r="E30" s="500">
        <f>'B04'!E28</f>
        <v>0</v>
      </c>
      <c r="F30" s="500">
        <f>'B04'!F28</f>
        <v>0</v>
      </c>
      <c r="G30" s="500">
        <f>'B04'!G28</f>
        <v>0</v>
      </c>
      <c r="H30" s="500">
        <f>'B04'!H28</f>
        <v>0</v>
      </c>
      <c r="I30" s="500">
        <f>'B04'!I28</f>
        <v>0</v>
      </c>
      <c r="J30" s="500">
        <f>'B04'!J28</f>
        <v>0</v>
      </c>
      <c r="K30" s="803"/>
    </row>
    <row r="31" spans="1:11" s="437" customFormat="1" x14ac:dyDescent="0.2">
      <c r="A31" s="487"/>
      <c r="B31" s="486" t="s">
        <v>825</v>
      </c>
      <c r="C31" s="501">
        <f t="shared" si="3"/>
        <v>0</v>
      </c>
      <c r="D31" s="500">
        <f>'B04'!D29</f>
        <v>0</v>
      </c>
      <c r="E31" s="500">
        <f>'B04'!E29</f>
        <v>0</v>
      </c>
      <c r="F31" s="500">
        <f>'B04'!F29</f>
        <v>0</v>
      </c>
      <c r="G31" s="500">
        <f>'B04'!G29</f>
        <v>0</v>
      </c>
      <c r="H31" s="500">
        <f>'B04'!H29</f>
        <v>0</v>
      </c>
      <c r="I31" s="500">
        <f>'B04'!I29</f>
        <v>0</v>
      </c>
      <c r="J31" s="500">
        <f>'B04'!J29</f>
        <v>0</v>
      </c>
      <c r="K31" s="803"/>
    </row>
    <row r="32" spans="1:11" s="437" customFormat="1" x14ac:dyDescent="0.2">
      <c r="A32" s="487"/>
      <c r="B32" s="486" t="s">
        <v>826</v>
      </c>
      <c r="C32" s="501">
        <f t="shared" si="3"/>
        <v>0</v>
      </c>
      <c r="D32" s="500">
        <f>'B04'!D30</f>
        <v>0</v>
      </c>
      <c r="E32" s="500">
        <f>'B04'!E30</f>
        <v>0</v>
      </c>
      <c r="F32" s="500">
        <f>'B04'!F30</f>
        <v>0</v>
      </c>
      <c r="G32" s="500">
        <f>'B04'!G30</f>
        <v>0</v>
      </c>
      <c r="H32" s="500">
        <f>'B04'!H30</f>
        <v>0</v>
      </c>
      <c r="I32" s="500">
        <f>'B04'!I30</f>
        <v>0</v>
      </c>
      <c r="J32" s="500">
        <f>'B04'!J30</f>
        <v>0</v>
      </c>
      <c r="K32" s="803"/>
    </row>
    <row r="33" spans="1:11" s="437" customFormat="1" x14ac:dyDescent="0.2">
      <c r="A33" s="487"/>
      <c r="B33" s="486" t="s">
        <v>979</v>
      </c>
      <c r="C33" s="501">
        <f t="shared" si="3"/>
        <v>0</v>
      </c>
      <c r="D33" s="500">
        <f>'B04'!D31</f>
        <v>0</v>
      </c>
      <c r="E33" s="500">
        <f>'B04'!E31</f>
        <v>0</v>
      </c>
      <c r="F33" s="500">
        <f>'B04'!F31</f>
        <v>0</v>
      </c>
      <c r="G33" s="500">
        <f>'B04'!G31</f>
        <v>0</v>
      </c>
      <c r="H33" s="500">
        <f>'B04'!H31</f>
        <v>0</v>
      </c>
      <c r="I33" s="500">
        <f>'B04'!I31</f>
        <v>0</v>
      </c>
      <c r="J33" s="500">
        <f>'B04'!J31</f>
        <v>0</v>
      </c>
      <c r="K33" s="803"/>
    </row>
    <row r="34" spans="1:11" s="437" customFormat="1" x14ac:dyDescent="0.2">
      <c r="A34" s="491">
        <v>3</v>
      </c>
      <c r="B34" s="498" t="s">
        <v>716</v>
      </c>
      <c r="C34" s="504"/>
      <c r="D34" s="504"/>
      <c r="E34" s="504"/>
      <c r="F34" s="504"/>
      <c r="G34" s="504"/>
      <c r="H34" s="504"/>
      <c r="I34" s="504"/>
      <c r="J34" s="504"/>
      <c r="K34" s="803"/>
    </row>
    <row r="35" spans="1:11" s="492" customFormat="1" ht="19.5" x14ac:dyDescent="0.2">
      <c r="A35" s="490" t="s">
        <v>779</v>
      </c>
      <c r="B35" s="489" t="s">
        <v>714</v>
      </c>
      <c r="C35" s="508">
        <f t="shared" ref="C35:J35" si="4">C36+C37</f>
        <v>0</v>
      </c>
      <c r="D35" s="508">
        <f t="shared" si="4"/>
        <v>0</v>
      </c>
      <c r="E35" s="508">
        <f t="shared" si="4"/>
        <v>0</v>
      </c>
      <c r="F35" s="508">
        <f t="shared" si="4"/>
        <v>0</v>
      </c>
      <c r="G35" s="508">
        <f t="shared" si="4"/>
        <v>0</v>
      </c>
      <c r="H35" s="508">
        <f t="shared" si="4"/>
        <v>0</v>
      </c>
      <c r="I35" s="508">
        <f t="shared" si="4"/>
        <v>0</v>
      </c>
      <c r="J35" s="508">
        <f t="shared" si="4"/>
        <v>0</v>
      </c>
      <c r="K35" s="814" t="s">
        <v>948</v>
      </c>
    </row>
    <row r="36" spans="1:11" s="437" customFormat="1" x14ac:dyDescent="0.2">
      <c r="A36" s="487"/>
      <c r="B36" s="488" t="s">
        <v>734</v>
      </c>
      <c r="C36" s="501">
        <f>SUM(D36:J36)</f>
        <v>0</v>
      </c>
      <c r="D36" s="500">
        <f>'B05'!D17+'B05'!E17</f>
        <v>0</v>
      </c>
      <c r="E36" s="500">
        <f>'B05'!F17+'B05'!G17</f>
        <v>0</v>
      </c>
      <c r="F36" s="500">
        <f>'B05'!H17+'B05'!I17</f>
        <v>0</v>
      </c>
      <c r="G36" s="500">
        <f>'B05'!J17</f>
        <v>0</v>
      </c>
      <c r="H36" s="500">
        <f>'B05'!K17</f>
        <v>0</v>
      </c>
      <c r="I36" s="500"/>
      <c r="J36" s="500"/>
      <c r="K36" s="803"/>
    </row>
    <row r="37" spans="1:11" s="437" customFormat="1" x14ac:dyDescent="0.2">
      <c r="A37" s="487"/>
      <c r="B37" s="488" t="s">
        <v>986</v>
      </c>
      <c r="C37" s="501">
        <f>SUM(D37:J37)</f>
        <v>0</v>
      </c>
      <c r="D37" s="500">
        <f>'B05'!D18+'B05'!E18</f>
        <v>0</v>
      </c>
      <c r="E37" s="500">
        <f>'B05'!F18+'B05'!G18</f>
        <v>0</v>
      </c>
      <c r="F37" s="500">
        <f>'B05'!H18+'B05'!I18</f>
        <v>0</v>
      </c>
      <c r="G37" s="500">
        <f>'B05'!J18</f>
        <v>0</v>
      </c>
      <c r="H37" s="500">
        <f>'B05'!K18</f>
        <v>0</v>
      </c>
      <c r="I37" s="500"/>
      <c r="J37" s="500"/>
      <c r="K37" s="803"/>
    </row>
    <row r="38" spans="1:11" s="437" customFormat="1" x14ac:dyDescent="0.2">
      <c r="A38" s="487"/>
      <c r="B38" s="488" t="s">
        <v>829</v>
      </c>
      <c r="C38" s="501">
        <f>SUM(D38:J38)</f>
        <v>0</v>
      </c>
      <c r="D38" s="500">
        <f>'B05'!D19+'B05'!E19</f>
        <v>0</v>
      </c>
      <c r="E38" s="500">
        <f>'B05'!F19+'B05'!G19</f>
        <v>0</v>
      </c>
      <c r="F38" s="500">
        <f>'B05'!H19+'B05'!I19</f>
        <v>0</v>
      </c>
      <c r="G38" s="500">
        <f>'B05'!J19</f>
        <v>0</v>
      </c>
      <c r="H38" s="500">
        <f>'B05'!K19</f>
        <v>0</v>
      </c>
      <c r="I38" s="500"/>
      <c r="J38" s="500"/>
      <c r="K38" s="803"/>
    </row>
    <row r="39" spans="1:11" s="492" customFormat="1" ht="19.5" x14ac:dyDescent="0.2">
      <c r="A39" s="490" t="s">
        <v>778</v>
      </c>
      <c r="B39" s="489" t="s">
        <v>715</v>
      </c>
      <c r="C39" s="508">
        <f t="shared" ref="C39:J39" si="5">C41+C42</f>
        <v>0</v>
      </c>
      <c r="D39" s="508">
        <f t="shared" si="5"/>
        <v>0</v>
      </c>
      <c r="E39" s="508">
        <f t="shared" si="5"/>
        <v>0</v>
      </c>
      <c r="F39" s="508">
        <f t="shared" si="5"/>
        <v>0</v>
      </c>
      <c r="G39" s="508">
        <f t="shared" si="5"/>
        <v>0</v>
      </c>
      <c r="H39" s="508">
        <f t="shared" si="5"/>
        <v>0</v>
      </c>
      <c r="I39" s="508">
        <f t="shared" si="5"/>
        <v>0</v>
      </c>
      <c r="J39" s="508">
        <f t="shared" si="5"/>
        <v>0</v>
      </c>
      <c r="K39" s="814" t="s">
        <v>949</v>
      </c>
    </row>
    <row r="40" spans="1:11" s="437" customFormat="1" x14ac:dyDescent="0.2">
      <c r="A40" s="487"/>
      <c r="B40" s="493" t="s">
        <v>584</v>
      </c>
      <c r="C40" s="501">
        <f>SUM(D40:J40)</f>
        <v>0</v>
      </c>
      <c r="D40" s="500">
        <f>'B06'!D11+'B06'!E11</f>
        <v>0</v>
      </c>
      <c r="E40" s="500">
        <f>'B06'!F11+'B06'!G11</f>
        <v>0</v>
      </c>
      <c r="F40" s="500">
        <f>'B06'!H11+'B06'!I11</f>
        <v>0</v>
      </c>
      <c r="G40" s="500">
        <f>'B06'!J11</f>
        <v>0</v>
      </c>
      <c r="H40" s="500">
        <f>'B06'!K11</f>
        <v>0</v>
      </c>
      <c r="I40" s="500">
        <f>'B06'!L11</f>
        <v>0</v>
      </c>
      <c r="J40" s="500">
        <f>'B06'!M11</f>
        <v>0</v>
      </c>
      <c r="K40" s="803"/>
    </row>
    <row r="41" spans="1:11" s="437" customFormat="1" x14ac:dyDescent="0.2">
      <c r="A41" s="487"/>
      <c r="B41" s="488" t="s">
        <v>734</v>
      </c>
      <c r="C41" s="501">
        <f>SUM(D41:J41)</f>
        <v>0</v>
      </c>
      <c r="D41" s="500">
        <f>'B06'!D31+'B06'!E31</f>
        <v>0</v>
      </c>
      <c r="E41" s="500">
        <f>'B06'!F31+'B06'!G31</f>
        <v>0</v>
      </c>
      <c r="F41" s="500">
        <f>'B06'!H31+'B06'!I31</f>
        <v>0</v>
      </c>
      <c r="G41" s="500">
        <f>'B06'!J31</f>
        <v>0</v>
      </c>
      <c r="H41" s="500">
        <f>'B06'!K31</f>
        <v>0</v>
      </c>
      <c r="I41" s="500">
        <f>'B06'!L31</f>
        <v>0</v>
      </c>
      <c r="J41" s="500">
        <f>'B06'!M31</f>
        <v>0</v>
      </c>
      <c r="K41" s="803"/>
    </row>
    <row r="42" spans="1:11" s="437" customFormat="1" x14ac:dyDescent="0.2">
      <c r="A42" s="487"/>
      <c r="B42" s="488" t="s">
        <v>986</v>
      </c>
      <c r="C42" s="501">
        <f>SUM(D42:J42)</f>
        <v>0</v>
      </c>
      <c r="D42" s="500">
        <f>'B06'!D32+'B06'!E32</f>
        <v>0</v>
      </c>
      <c r="E42" s="500">
        <f>'B06'!F32+'B06'!G32</f>
        <v>0</v>
      </c>
      <c r="F42" s="500">
        <f>'B06'!H32+'B06'!I32</f>
        <v>0</v>
      </c>
      <c r="G42" s="500">
        <f>'B06'!J32</f>
        <v>0</v>
      </c>
      <c r="H42" s="500">
        <f>'B06'!K32</f>
        <v>0</v>
      </c>
      <c r="I42" s="500">
        <f>'B06'!L32</f>
        <v>0</v>
      </c>
      <c r="J42" s="500">
        <f>'B06'!M32</f>
        <v>0</v>
      </c>
      <c r="K42" s="803"/>
    </row>
    <row r="43" spans="1:11" s="437" customFormat="1" x14ac:dyDescent="0.2">
      <c r="A43" s="487"/>
      <c r="B43" s="488" t="s">
        <v>828</v>
      </c>
      <c r="C43" s="501">
        <f>SUM(D43:J43)</f>
        <v>0</v>
      </c>
      <c r="D43" s="500">
        <f>'B06'!D33+'B06'!E33</f>
        <v>0</v>
      </c>
      <c r="E43" s="500">
        <f>'B06'!F33+'B06'!G33</f>
        <v>0</v>
      </c>
      <c r="F43" s="500">
        <f>'B06'!H33+'B06'!I33</f>
        <v>0</v>
      </c>
      <c r="G43" s="500">
        <f>'B06'!J33</f>
        <v>0</v>
      </c>
      <c r="H43" s="500">
        <f>'B06'!K33</f>
        <v>0</v>
      </c>
      <c r="I43" s="500">
        <f>'B06'!L33</f>
        <v>0</v>
      </c>
      <c r="J43" s="500">
        <f>'B06'!M33</f>
        <v>0</v>
      </c>
      <c r="K43" s="803"/>
    </row>
    <row r="44" spans="1:11" s="437" customFormat="1" x14ac:dyDescent="0.2">
      <c r="A44" s="491">
        <v>4</v>
      </c>
      <c r="B44" s="498" t="s">
        <v>713</v>
      </c>
      <c r="C44" s="504"/>
      <c r="D44" s="504"/>
      <c r="E44" s="504"/>
      <c r="F44" s="504"/>
      <c r="G44" s="504"/>
      <c r="H44" s="504"/>
      <c r="I44" s="504"/>
      <c r="J44" s="504"/>
      <c r="K44" s="806"/>
    </row>
    <row r="45" spans="1:11" s="492" customFormat="1" ht="19.5" x14ac:dyDescent="0.2">
      <c r="A45" s="490" t="s">
        <v>777</v>
      </c>
      <c r="B45" s="489" t="s">
        <v>708</v>
      </c>
      <c r="C45" s="508">
        <f t="shared" ref="C45:J45" si="6">SUM(C46:C48)</f>
        <v>0</v>
      </c>
      <c r="D45" s="508">
        <f t="shared" si="6"/>
        <v>0</v>
      </c>
      <c r="E45" s="508">
        <f t="shared" si="6"/>
        <v>0</v>
      </c>
      <c r="F45" s="508">
        <f t="shared" si="6"/>
        <v>0</v>
      </c>
      <c r="G45" s="508">
        <f t="shared" si="6"/>
        <v>0</v>
      </c>
      <c r="H45" s="508">
        <f t="shared" si="6"/>
        <v>0</v>
      </c>
      <c r="I45" s="508">
        <f t="shared" si="6"/>
        <v>0</v>
      </c>
      <c r="J45" s="508">
        <f t="shared" si="6"/>
        <v>0</v>
      </c>
      <c r="K45" s="814" t="s">
        <v>950</v>
      </c>
    </row>
    <row r="46" spans="1:11" s="437" customFormat="1" x14ac:dyDescent="0.2">
      <c r="A46" s="487"/>
      <c r="B46" s="493" t="s">
        <v>707</v>
      </c>
      <c r="C46" s="501">
        <f>SUM(D46:J46)</f>
        <v>0</v>
      </c>
      <c r="D46" s="509">
        <f>'B07'!D22</f>
        <v>0</v>
      </c>
      <c r="E46" s="509">
        <f>'B07'!D23</f>
        <v>0</v>
      </c>
      <c r="F46" s="509">
        <f>'B07'!D24</f>
        <v>0</v>
      </c>
      <c r="G46" s="509">
        <f>'B07'!D25</f>
        <v>0</v>
      </c>
      <c r="H46" s="509"/>
      <c r="I46" s="509"/>
      <c r="J46" s="509"/>
      <c r="K46" s="807"/>
    </row>
    <row r="47" spans="1:11" s="437" customFormat="1" x14ac:dyDescent="0.2">
      <c r="A47" s="487"/>
      <c r="B47" s="493" t="s">
        <v>745</v>
      </c>
      <c r="C47" s="501">
        <f>SUM(D47:J47)</f>
        <v>0</v>
      </c>
      <c r="D47" s="509">
        <f>'B07'!E22</f>
        <v>0</v>
      </c>
      <c r="E47" s="509">
        <f>'B07'!E23</f>
        <v>0</v>
      </c>
      <c r="F47" s="509">
        <f>'B07'!E24</f>
        <v>0</v>
      </c>
      <c r="G47" s="509">
        <f>'B07'!E25</f>
        <v>0</v>
      </c>
      <c r="H47" s="509"/>
      <c r="I47" s="509"/>
      <c r="J47" s="509"/>
      <c r="K47" s="807"/>
    </row>
    <row r="48" spans="1:11" s="437" customFormat="1" x14ac:dyDescent="0.2">
      <c r="A48" s="487"/>
      <c r="B48" s="493" t="s">
        <v>748</v>
      </c>
      <c r="C48" s="501">
        <f>SUM(D48:J48)</f>
        <v>0</v>
      </c>
      <c r="D48" s="509">
        <f>'B07'!F22</f>
        <v>0</v>
      </c>
      <c r="E48" s="509">
        <f>'B07'!F23</f>
        <v>0</v>
      </c>
      <c r="F48" s="509">
        <f>'B07'!F24</f>
        <v>0</v>
      </c>
      <c r="G48" s="509">
        <f>'B07'!F25</f>
        <v>0</v>
      </c>
      <c r="H48" s="509"/>
      <c r="I48" s="509"/>
      <c r="J48" s="509"/>
      <c r="K48" s="807"/>
    </row>
    <row r="49" spans="1:11" s="492" customFormat="1" ht="19.5" x14ac:dyDescent="0.2">
      <c r="A49" s="490" t="s">
        <v>776</v>
      </c>
      <c r="B49" s="489" t="s">
        <v>712</v>
      </c>
      <c r="C49" s="508">
        <f t="shared" ref="C49:J49" si="7">SUM(C51:C54)</f>
        <v>0</v>
      </c>
      <c r="D49" s="508">
        <f t="shared" si="7"/>
        <v>0</v>
      </c>
      <c r="E49" s="508">
        <f t="shared" si="7"/>
        <v>0</v>
      </c>
      <c r="F49" s="508">
        <f t="shared" si="7"/>
        <v>0</v>
      </c>
      <c r="G49" s="508">
        <f t="shared" si="7"/>
        <v>0</v>
      </c>
      <c r="H49" s="508">
        <f t="shared" si="7"/>
        <v>0</v>
      </c>
      <c r="I49" s="508">
        <f t="shared" si="7"/>
        <v>0</v>
      </c>
      <c r="J49" s="508">
        <f t="shared" si="7"/>
        <v>0</v>
      </c>
      <c r="K49" s="814" t="s">
        <v>951</v>
      </c>
    </row>
    <row r="50" spans="1:11" s="495" customFormat="1" x14ac:dyDescent="0.2">
      <c r="A50" s="487"/>
      <c r="B50" s="493" t="s">
        <v>584</v>
      </c>
      <c r="C50" s="501">
        <f>SUM(D50:J50)</f>
        <v>0</v>
      </c>
      <c r="D50" s="500">
        <f>'B08'!K12</f>
        <v>0</v>
      </c>
      <c r="E50" s="500">
        <f>'B08'!L12</f>
        <v>0</v>
      </c>
      <c r="F50" s="500">
        <f>'B08'!M12</f>
        <v>0</v>
      </c>
      <c r="G50" s="500">
        <f>'B08'!N12</f>
        <v>0</v>
      </c>
      <c r="H50" s="500"/>
      <c r="I50" s="500">
        <f>'B08'!O12</f>
        <v>0</v>
      </c>
      <c r="J50" s="500">
        <f>'B08'!P12</f>
        <v>0</v>
      </c>
      <c r="K50" s="803"/>
    </row>
    <row r="51" spans="1:11" s="437" customFormat="1" x14ac:dyDescent="0.2">
      <c r="A51" s="487"/>
      <c r="B51" s="493" t="s">
        <v>707</v>
      </c>
      <c r="C51" s="501">
        <f>SUM(D51:J51)</f>
        <v>0</v>
      </c>
      <c r="D51" s="500">
        <f>'B08'!D33</f>
        <v>0</v>
      </c>
      <c r="E51" s="500">
        <f>'B08'!D34</f>
        <v>0</v>
      </c>
      <c r="F51" s="500">
        <f>'B08'!D35</f>
        <v>0</v>
      </c>
      <c r="G51" s="500">
        <f>'B08'!D36</f>
        <v>0</v>
      </c>
      <c r="H51" s="500"/>
      <c r="I51" s="500">
        <f>'B08'!D37</f>
        <v>0</v>
      </c>
      <c r="J51" s="500">
        <f>'B08'!D38</f>
        <v>0</v>
      </c>
      <c r="K51" s="803"/>
    </row>
    <row r="52" spans="1:11" s="437" customFormat="1" x14ac:dyDescent="0.2">
      <c r="A52" s="487"/>
      <c r="B52" s="493" t="s">
        <v>745</v>
      </c>
      <c r="C52" s="501">
        <f>SUM(D52:J52)</f>
        <v>0</v>
      </c>
      <c r="D52" s="500">
        <f>'B08'!E33</f>
        <v>0</v>
      </c>
      <c r="E52" s="500">
        <f>'B08'!E34</f>
        <v>0</v>
      </c>
      <c r="F52" s="500">
        <f>'B08'!E35</f>
        <v>0</v>
      </c>
      <c r="G52" s="500">
        <f>'B08'!E36</f>
        <v>0</v>
      </c>
      <c r="H52" s="500"/>
      <c r="I52" s="500">
        <f>'B08'!E37</f>
        <v>0</v>
      </c>
      <c r="J52" s="500">
        <f>'B08'!E38</f>
        <v>0</v>
      </c>
      <c r="K52" s="803"/>
    </row>
    <row r="53" spans="1:11" s="437" customFormat="1" x14ac:dyDescent="0.2">
      <c r="A53" s="487"/>
      <c r="B53" s="493" t="s">
        <v>746</v>
      </c>
      <c r="C53" s="501">
        <f>SUM(D53:J53)</f>
        <v>0</v>
      </c>
      <c r="D53" s="500">
        <f>'B08'!F33</f>
        <v>0</v>
      </c>
      <c r="E53" s="500">
        <f>'B08'!F34</f>
        <v>0</v>
      </c>
      <c r="F53" s="500">
        <f>'B08'!F35</f>
        <v>0</v>
      </c>
      <c r="G53" s="500">
        <f>'B08'!F36</f>
        <v>0</v>
      </c>
      <c r="H53" s="500"/>
      <c r="I53" s="500"/>
      <c r="J53" s="500"/>
      <c r="K53" s="803"/>
    </row>
    <row r="54" spans="1:11" s="437" customFormat="1" x14ac:dyDescent="0.2">
      <c r="A54" s="487"/>
      <c r="B54" s="493" t="s">
        <v>747</v>
      </c>
      <c r="C54" s="501">
        <f>SUM(D54:J54)</f>
        <v>0</v>
      </c>
      <c r="D54" s="500">
        <f>'B08'!G33</f>
        <v>0</v>
      </c>
      <c r="E54" s="500">
        <f>'B08'!G34</f>
        <v>0</v>
      </c>
      <c r="F54" s="500">
        <f>'B08'!G35</f>
        <v>0</v>
      </c>
      <c r="G54" s="500">
        <f>'B08'!G36</f>
        <v>0</v>
      </c>
      <c r="H54" s="500"/>
      <c r="I54" s="500"/>
      <c r="J54" s="500"/>
      <c r="K54" s="803"/>
    </row>
    <row r="55" spans="1:11" s="492" customFormat="1" ht="19.5" x14ac:dyDescent="0.2">
      <c r="A55" s="490" t="s">
        <v>775</v>
      </c>
      <c r="B55" s="489" t="s">
        <v>613</v>
      </c>
      <c r="C55" s="508">
        <f t="shared" ref="C55:J55" si="8">SUM(C56:C58)</f>
        <v>0</v>
      </c>
      <c r="D55" s="508">
        <f t="shared" si="8"/>
        <v>0</v>
      </c>
      <c r="E55" s="508">
        <f t="shared" si="8"/>
        <v>0</v>
      </c>
      <c r="F55" s="508">
        <f t="shared" si="8"/>
        <v>0</v>
      </c>
      <c r="G55" s="508">
        <f t="shared" si="8"/>
        <v>0</v>
      </c>
      <c r="H55" s="508">
        <f t="shared" si="8"/>
        <v>0</v>
      </c>
      <c r="I55" s="508">
        <f t="shared" si="8"/>
        <v>0</v>
      </c>
      <c r="J55" s="508">
        <f t="shared" si="8"/>
        <v>0</v>
      </c>
      <c r="K55" s="814" t="s">
        <v>951</v>
      </c>
    </row>
    <row r="56" spans="1:11" s="437" customFormat="1" x14ac:dyDescent="0.2">
      <c r="A56" s="487"/>
      <c r="B56" s="488" t="s">
        <v>62</v>
      </c>
      <c r="C56" s="501">
        <f>SUM(D56:J56)</f>
        <v>0</v>
      </c>
      <c r="D56" s="500">
        <f>'B08'!H33</f>
        <v>0</v>
      </c>
      <c r="E56" s="500">
        <f>'B08'!H34</f>
        <v>0</v>
      </c>
      <c r="F56" s="500">
        <f>'B08'!H35</f>
        <v>0</v>
      </c>
      <c r="G56" s="500">
        <f>'B08'!H36</f>
        <v>0</v>
      </c>
      <c r="H56" s="500"/>
      <c r="I56" s="500">
        <f>'B08'!H37</f>
        <v>0</v>
      </c>
      <c r="J56" s="500">
        <f>'B08'!H38</f>
        <v>0</v>
      </c>
      <c r="K56" s="803"/>
    </row>
    <row r="57" spans="1:11" s="437" customFormat="1" x14ac:dyDescent="0.2">
      <c r="A57" s="487"/>
      <c r="B57" s="488" t="s">
        <v>365</v>
      </c>
      <c r="C57" s="501">
        <f>SUM(D57:J57)</f>
        <v>0</v>
      </c>
      <c r="D57" s="500">
        <f>'B08'!I33</f>
        <v>0</v>
      </c>
      <c r="E57" s="500">
        <f>'B08'!I34</f>
        <v>0</v>
      </c>
      <c r="F57" s="500">
        <f>'B08'!I35</f>
        <v>0</v>
      </c>
      <c r="G57" s="500">
        <f>'B08'!I36</f>
        <v>0</v>
      </c>
      <c r="H57" s="500"/>
      <c r="I57" s="500">
        <f>'B08'!I37</f>
        <v>0</v>
      </c>
      <c r="J57" s="500">
        <f>'B08'!I38</f>
        <v>0</v>
      </c>
      <c r="K57" s="803"/>
    </row>
    <row r="58" spans="1:11" s="437" customFormat="1" x14ac:dyDescent="0.2">
      <c r="A58" s="487"/>
      <c r="B58" s="488" t="s">
        <v>434</v>
      </c>
      <c r="C58" s="501">
        <f>SUM(D58:J58)</f>
        <v>0</v>
      </c>
      <c r="D58" s="500">
        <f>'B08'!J33</f>
        <v>0</v>
      </c>
      <c r="E58" s="500">
        <f>'B08'!J34</f>
        <v>0</v>
      </c>
      <c r="F58" s="500">
        <f>'B08'!J35</f>
        <v>0</v>
      </c>
      <c r="G58" s="500">
        <f>'B08'!J36</f>
        <v>0</v>
      </c>
      <c r="H58" s="500"/>
      <c r="I58" s="500">
        <f>'B08'!J37</f>
        <v>0</v>
      </c>
      <c r="J58" s="500">
        <f>'B08'!J38</f>
        <v>0</v>
      </c>
      <c r="K58" s="803"/>
    </row>
    <row r="59" spans="1:11" s="437" customFormat="1" x14ac:dyDescent="0.2">
      <c r="A59" s="491">
        <v>5</v>
      </c>
      <c r="B59" s="498" t="s">
        <v>388</v>
      </c>
      <c r="C59" s="504"/>
      <c r="D59" s="504"/>
      <c r="E59" s="504"/>
      <c r="F59" s="504"/>
      <c r="G59" s="504"/>
      <c r="H59" s="504"/>
      <c r="I59" s="504"/>
      <c r="J59" s="504"/>
      <c r="K59" s="806"/>
    </row>
    <row r="60" spans="1:11" s="492" customFormat="1" ht="19.5" x14ac:dyDescent="0.2">
      <c r="A60" s="490" t="s">
        <v>774</v>
      </c>
      <c r="B60" s="489" t="s">
        <v>705</v>
      </c>
      <c r="C60" s="508">
        <f t="shared" ref="C60:J60" si="9">SUM(C61:C64)</f>
        <v>0</v>
      </c>
      <c r="D60" s="508">
        <f t="shared" si="9"/>
        <v>0</v>
      </c>
      <c r="E60" s="508">
        <f t="shared" si="9"/>
        <v>0</v>
      </c>
      <c r="F60" s="508">
        <f t="shared" si="9"/>
        <v>0</v>
      </c>
      <c r="G60" s="508">
        <f t="shared" si="9"/>
        <v>0</v>
      </c>
      <c r="H60" s="508">
        <f t="shared" si="9"/>
        <v>0</v>
      </c>
      <c r="I60" s="508">
        <f t="shared" si="9"/>
        <v>0</v>
      </c>
      <c r="J60" s="508">
        <f t="shared" si="9"/>
        <v>0</v>
      </c>
      <c r="K60" s="814" t="s">
        <v>952</v>
      </c>
    </row>
    <row r="61" spans="1:11" s="492" customFormat="1" ht="19.5" x14ac:dyDescent="0.2">
      <c r="A61" s="490"/>
      <c r="B61" s="493" t="s">
        <v>749</v>
      </c>
      <c r="C61" s="513">
        <f t="shared" ref="C61:C67" si="10">SUM(D61:J61)</f>
        <v>0</v>
      </c>
      <c r="D61" s="509">
        <f>'B09'!D19</f>
        <v>0</v>
      </c>
      <c r="E61" s="509">
        <f>'B09'!E19</f>
        <v>0</v>
      </c>
      <c r="F61" s="509">
        <f>'B09'!F19</f>
        <v>0</v>
      </c>
      <c r="G61" s="509">
        <f>'B09'!G19</f>
        <v>0</v>
      </c>
      <c r="H61" s="509"/>
      <c r="I61" s="509"/>
      <c r="J61" s="509"/>
      <c r="K61" s="807"/>
    </row>
    <row r="62" spans="1:11" s="437" customFormat="1" x14ac:dyDescent="0.2">
      <c r="A62" s="487"/>
      <c r="B62" s="493" t="s">
        <v>755</v>
      </c>
      <c r="C62" s="501">
        <f t="shared" si="10"/>
        <v>0</v>
      </c>
      <c r="D62" s="509">
        <f>'B09'!D20</f>
        <v>0</v>
      </c>
      <c r="E62" s="509">
        <f>'B09'!E20</f>
        <v>0</v>
      </c>
      <c r="F62" s="509">
        <f>'B09'!F20</f>
        <v>0</v>
      </c>
      <c r="G62" s="509">
        <f>'B09'!G20</f>
        <v>0</v>
      </c>
      <c r="H62" s="509"/>
      <c r="I62" s="509"/>
      <c r="J62" s="509"/>
      <c r="K62" s="807"/>
    </row>
    <row r="63" spans="1:11" s="437" customFormat="1" x14ac:dyDescent="0.2">
      <c r="A63" s="487"/>
      <c r="B63" s="493" t="s">
        <v>756</v>
      </c>
      <c r="C63" s="501">
        <f t="shared" si="10"/>
        <v>0</v>
      </c>
      <c r="D63" s="509">
        <f>'B09'!D21</f>
        <v>0</v>
      </c>
      <c r="E63" s="509">
        <f>'B09'!E21</f>
        <v>0</v>
      </c>
      <c r="F63" s="509">
        <f>'B09'!F21</f>
        <v>0</v>
      </c>
      <c r="G63" s="509">
        <f>'B09'!G21</f>
        <v>0</v>
      </c>
      <c r="H63" s="509"/>
      <c r="I63" s="509"/>
      <c r="J63" s="509"/>
      <c r="K63" s="807"/>
    </row>
    <row r="64" spans="1:11" s="437" customFormat="1" x14ac:dyDescent="0.2">
      <c r="A64" s="487"/>
      <c r="B64" s="493" t="s">
        <v>757</v>
      </c>
      <c r="C64" s="501">
        <f t="shared" si="10"/>
        <v>0</v>
      </c>
      <c r="D64" s="509">
        <f>'B09'!D22</f>
        <v>0</v>
      </c>
      <c r="E64" s="509">
        <f>'B09'!E22</f>
        <v>0</v>
      </c>
      <c r="F64" s="509">
        <f>'B09'!F22</f>
        <v>0</v>
      </c>
      <c r="G64" s="509">
        <f>'B09'!G22</f>
        <v>0</v>
      </c>
      <c r="H64" s="509"/>
      <c r="I64" s="509"/>
      <c r="J64" s="509"/>
      <c r="K64" s="807"/>
    </row>
    <row r="65" spans="1:11" s="437" customFormat="1" ht="17.45" customHeight="1" x14ac:dyDescent="0.2">
      <c r="A65" s="487"/>
      <c r="B65" s="493" t="s">
        <v>758</v>
      </c>
      <c r="C65" s="501">
        <f t="shared" si="10"/>
        <v>0</v>
      </c>
      <c r="D65" s="509">
        <f>'B09'!D23</f>
        <v>0</v>
      </c>
      <c r="E65" s="509">
        <f>'B09'!E23</f>
        <v>0</v>
      </c>
      <c r="F65" s="509">
        <f>'B09'!F23</f>
        <v>0</v>
      </c>
      <c r="G65" s="509">
        <f>'B09'!G23</f>
        <v>0</v>
      </c>
      <c r="H65" s="509"/>
      <c r="I65" s="509"/>
      <c r="J65" s="509"/>
      <c r="K65" s="807"/>
    </row>
    <row r="66" spans="1:11" s="437" customFormat="1" x14ac:dyDescent="0.2">
      <c r="A66" s="487"/>
      <c r="B66" s="493" t="s">
        <v>759</v>
      </c>
      <c r="C66" s="501">
        <f t="shared" si="10"/>
        <v>0</v>
      </c>
      <c r="D66" s="509">
        <f>'B09'!D24</f>
        <v>0</v>
      </c>
      <c r="E66" s="509">
        <f>'B09'!E24</f>
        <v>0</v>
      </c>
      <c r="F66" s="509">
        <f>'B09'!F24</f>
        <v>0</v>
      </c>
      <c r="G66" s="509">
        <f>'B09'!G24</f>
        <v>0</v>
      </c>
      <c r="H66" s="509"/>
      <c r="I66" s="509"/>
      <c r="J66" s="509"/>
      <c r="K66" s="807"/>
    </row>
    <row r="67" spans="1:11" s="437" customFormat="1" x14ac:dyDescent="0.2">
      <c r="A67" s="487"/>
      <c r="B67" s="493" t="s">
        <v>760</v>
      </c>
      <c r="C67" s="501">
        <f t="shared" si="10"/>
        <v>0</v>
      </c>
      <c r="D67" s="509">
        <f>'B09'!D25</f>
        <v>0</v>
      </c>
      <c r="E67" s="509">
        <f>'B09'!E25</f>
        <v>0</v>
      </c>
      <c r="F67" s="509">
        <f>'B09'!F25</f>
        <v>0</v>
      </c>
      <c r="G67" s="509">
        <f>'B09'!G25</f>
        <v>0</v>
      </c>
      <c r="H67" s="509"/>
      <c r="I67" s="509"/>
      <c r="J67" s="509"/>
      <c r="K67" s="807"/>
    </row>
    <row r="68" spans="1:11" s="492" customFormat="1" ht="19.5" x14ac:dyDescent="0.2">
      <c r="A68" s="490" t="s">
        <v>773</v>
      </c>
      <c r="B68" s="489" t="s">
        <v>706</v>
      </c>
      <c r="C68" s="508">
        <f t="shared" ref="C68:J68" si="11">SUM(C69:C72)</f>
        <v>0</v>
      </c>
      <c r="D68" s="508">
        <f t="shared" si="11"/>
        <v>0</v>
      </c>
      <c r="E68" s="508">
        <f t="shared" si="11"/>
        <v>0</v>
      </c>
      <c r="F68" s="508">
        <f t="shared" si="11"/>
        <v>0</v>
      </c>
      <c r="G68" s="508">
        <f t="shared" si="11"/>
        <v>0</v>
      </c>
      <c r="H68" s="508">
        <f t="shared" si="11"/>
        <v>0</v>
      </c>
      <c r="I68" s="508">
        <f t="shared" si="11"/>
        <v>0</v>
      </c>
      <c r="J68" s="508">
        <f t="shared" si="11"/>
        <v>0</v>
      </c>
      <c r="K68" s="814" t="s">
        <v>144</v>
      </c>
    </row>
    <row r="69" spans="1:11" s="492" customFormat="1" ht="19.5" x14ac:dyDescent="0.2">
      <c r="A69" s="490"/>
      <c r="B69" s="493" t="s">
        <v>749</v>
      </c>
      <c r="C69" s="513">
        <f t="shared" ref="C69:C75" si="12">SUM(D69:J69)</f>
        <v>0</v>
      </c>
      <c r="D69" s="509">
        <f>'B10'!D28</f>
        <v>0</v>
      </c>
      <c r="E69" s="509">
        <f>'B10'!E28</f>
        <v>0</v>
      </c>
      <c r="F69" s="509">
        <f>'B10'!F28</f>
        <v>0</v>
      </c>
      <c r="G69" s="509">
        <f>'B10'!G28</f>
        <v>0</v>
      </c>
      <c r="H69" s="509"/>
      <c r="I69" s="509">
        <f>'B10'!H28</f>
        <v>0</v>
      </c>
      <c r="J69" s="509">
        <f>'B10'!I28</f>
        <v>0</v>
      </c>
      <c r="K69" s="807"/>
    </row>
    <row r="70" spans="1:11" s="437" customFormat="1" x14ac:dyDescent="0.2">
      <c r="A70" s="487"/>
      <c r="B70" s="493" t="s">
        <v>823</v>
      </c>
      <c r="C70" s="501">
        <f t="shared" si="12"/>
        <v>0</v>
      </c>
      <c r="D70" s="509">
        <f>'B10'!D29</f>
        <v>0</v>
      </c>
      <c r="E70" s="509">
        <f>'B10'!E29</f>
        <v>0</v>
      </c>
      <c r="F70" s="509">
        <f>'B10'!F29</f>
        <v>0</v>
      </c>
      <c r="G70" s="509">
        <f>'B10'!G29</f>
        <v>0</v>
      </c>
      <c r="H70" s="509"/>
      <c r="I70" s="509">
        <f>'B10'!H29</f>
        <v>0</v>
      </c>
      <c r="J70" s="509">
        <f>'B10'!I29</f>
        <v>0</v>
      </c>
      <c r="K70" s="807"/>
    </row>
    <row r="71" spans="1:11" s="437" customFormat="1" x14ac:dyDescent="0.2">
      <c r="A71" s="487"/>
      <c r="B71" s="493" t="s">
        <v>750</v>
      </c>
      <c r="C71" s="501">
        <f t="shared" si="12"/>
        <v>0</v>
      </c>
      <c r="D71" s="509">
        <f>'B10'!D30</f>
        <v>0</v>
      </c>
      <c r="E71" s="509">
        <f>'B10'!E30</f>
        <v>0</v>
      </c>
      <c r="F71" s="509">
        <f>'B10'!F30</f>
        <v>0</v>
      </c>
      <c r="G71" s="509">
        <f>'B10'!G30</f>
        <v>0</v>
      </c>
      <c r="H71" s="509"/>
      <c r="I71" s="509">
        <f>'B10'!H30</f>
        <v>0</v>
      </c>
      <c r="J71" s="509">
        <f>'B10'!I30</f>
        <v>0</v>
      </c>
      <c r="K71" s="807"/>
    </row>
    <row r="72" spans="1:11" s="437" customFormat="1" x14ac:dyDescent="0.2">
      <c r="A72" s="487"/>
      <c r="B72" s="493" t="s">
        <v>751</v>
      </c>
      <c r="C72" s="501">
        <f t="shared" si="12"/>
        <v>0</v>
      </c>
      <c r="D72" s="509">
        <f>'B10'!D31</f>
        <v>0</v>
      </c>
      <c r="E72" s="509">
        <f>'B10'!E31</f>
        <v>0</v>
      </c>
      <c r="F72" s="509">
        <f>'B10'!F31</f>
        <v>0</v>
      </c>
      <c r="G72" s="509">
        <f>'B10'!G31</f>
        <v>0</v>
      </c>
      <c r="H72" s="509"/>
      <c r="I72" s="509">
        <f>'B10'!H31</f>
        <v>0</v>
      </c>
      <c r="J72" s="509">
        <f>'B10'!I31</f>
        <v>0</v>
      </c>
      <c r="K72" s="807"/>
    </row>
    <row r="73" spans="1:11" s="437" customFormat="1" ht="17.45" customHeight="1" x14ac:dyDescent="0.2">
      <c r="A73" s="487"/>
      <c r="B73" s="493" t="s">
        <v>752</v>
      </c>
      <c r="C73" s="501">
        <f t="shared" si="12"/>
        <v>0</v>
      </c>
      <c r="D73" s="509">
        <f>'B10'!D32</f>
        <v>0</v>
      </c>
      <c r="E73" s="509">
        <f>'B10'!E32</f>
        <v>0</v>
      </c>
      <c r="F73" s="509">
        <f>'B10'!F32</f>
        <v>0</v>
      </c>
      <c r="G73" s="509">
        <f>'B10'!G32</f>
        <v>0</v>
      </c>
      <c r="H73" s="509"/>
      <c r="I73" s="509">
        <f>'B10'!H32</f>
        <v>0</v>
      </c>
      <c r="J73" s="509">
        <f>'B10'!I32</f>
        <v>0</v>
      </c>
      <c r="K73" s="807"/>
    </row>
    <row r="74" spans="1:11" s="437" customFormat="1" x14ac:dyDescent="0.2">
      <c r="A74" s="487"/>
      <c r="B74" s="493" t="s">
        <v>753</v>
      </c>
      <c r="C74" s="501">
        <f t="shared" si="12"/>
        <v>0</v>
      </c>
      <c r="D74" s="509">
        <f>'B10'!D33</f>
        <v>0</v>
      </c>
      <c r="E74" s="509">
        <f>'B10'!E33</f>
        <v>0</v>
      </c>
      <c r="F74" s="509">
        <f>'B10'!F33</f>
        <v>0</v>
      </c>
      <c r="G74" s="509">
        <f>'B10'!G33</f>
        <v>0</v>
      </c>
      <c r="H74" s="509"/>
      <c r="I74" s="509">
        <f>'B10'!H33</f>
        <v>0</v>
      </c>
      <c r="J74" s="509">
        <f>'B10'!I33</f>
        <v>0</v>
      </c>
      <c r="K74" s="807"/>
    </row>
    <row r="75" spans="1:11" s="437" customFormat="1" x14ac:dyDescent="0.2">
      <c r="A75" s="487"/>
      <c r="B75" s="493" t="s">
        <v>754</v>
      </c>
      <c r="C75" s="501">
        <f t="shared" si="12"/>
        <v>0</v>
      </c>
      <c r="D75" s="509">
        <f>'B10'!D34</f>
        <v>0</v>
      </c>
      <c r="E75" s="509">
        <f>'B10'!E34</f>
        <v>0</v>
      </c>
      <c r="F75" s="509">
        <f>'B10'!F34</f>
        <v>0</v>
      </c>
      <c r="G75" s="509">
        <f>'B10'!G34</f>
        <v>0</v>
      </c>
      <c r="H75" s="509"/>
      <c r="I75" s="509">
        <f>'B10'!H34</f>
        <v>0</v>
      </c>
      <c r="J75" s="509">
        <f>'B10'!I34</f>
        <v>0</v>
      </c>
      <c r="K75" s="807"/>
    </row>
    <row r="76" spans="1:11" s="437" customFormat="1" x14ac:dyDescent="0.2">
      <c r="A76" s="491">
        <v>6</v>
      </c>
      <c r="B76" s="498" t="s">
        <v>704</v>
      </c>
      <c r="C76" s="504"/>
      <c r="D76" s="504"/>
      <c r="E76" s="504"/>
      <c r="F76" s="504"/>
      <c r="G76" s="504"/>
      <c r="H76" s="504"/>
      <c r="I76" s="504"/>
      <c r="J76" s="504"/>
      <c r="K76" s="806"/>
    </row>
    <row r="77" spans="1:11" s="492" customFormat="1" ht="19.5" x14ac:dyDescent="0.2">
      <c r="A77" s="490" t="s">
        <v>771</v>
      </c>
      <c r="B77" s="489" t="s">
        <v>732</v>
      </c>
      <c r="C77" s="508">
        <f t="shared" ref="C77:J77" si="13">SUM(C78:C80)</f>
        <v>0</v>
      </c>
      <c r="D77" s="508">
        <f t="shared" si="13"/>
        <v>0</v>
      </c>
      <c r="E77" s="508">
        <f t="shared" si="13"/>
        <v>0</v>
      </c>
      <c r="F77" s="508">
        <f t="shared" si="13"/>
        <v>0</v>
      </c>
      <c r="G77" s="508">
        <f t="shared" si="13"/>
        <v>0</v>
      </c>
      <c r="H77" s="508">
        <f t="shared" si="13"/>
        <v>0</v>
      </c>
      <c r="I77" s="508">
        <f t="shared" si="13"/>
        <v>0</v>
      </c>
      <c r="J77" s="508">
        <f t="shared" si="13"/>
        <v>0</v>
      </c>
      <c r="K77" s="814" t="s">
        <v>147</v>
      </c>
    </row>
    <row r="78" spans="1:11" s="492" customFormat="1" ht="19.5" x14ac:dyDescent="0.2">
      <c r="A78" s="490"/>
      <c r="B78" s="493" t="s">
        <v>761</v>
      </c>
      <c r="C78" s="513">
        <f t="shared" ref="C78:C83" si="14">SUM(D78:J78)</f>
        <v>0</v>
      </c>
      <c r="D78" s="509">
        <f>'B11'!D20+'B11'!E20+'B11'!F20</f>
        <v>0</v>
      </c>
      <c r="E78" s="509">
        <f>'B11'!G20+'B11'!H20</f>
        <v>0</v>
      </c>
      <c r="F78" s="509">
        <f>'B11'!I20+'B11'!J20</f>
        <v>0</v>
      </c>
      <c r="G78" s="509">
        <f>'B11'!K20+'B11'!L20</f>
        <v>0</v>
      </c>
      <c r="H78" s="509"/>
      <c r="I78" s="509"/>
      <c r="J78" s="509"/>
      <c r="K78" s="807"/>
    </row>
    <row r="79" spans="1:11" s="437" customFormat="1" x14ac:dyDescent="0.2">
      <c r="A79" s="487"/>
      <c r="B79" s="488" t="s">
        <v>762</v>
      </c>
      <c r="C79" s="501">
        <f t="shared" si="14"/>
        <v>0</v>
      </c>
      <c r="D79" s="509">
        <f>'B11'!D21+'B11'!E21+'B11'!F21</f>
        <v>0</v>
      </c>
      <c r="E79" s="509">
        <f>'B11'!G21+'B11'!H21</f>
        <v>0</v>
      </c>
      <c r="F79" s="509">
        <f>'B11'!I21+'B11'!J21</f>
        <v>0</v>
      </c>
      <c r="G79" s="509">
        <f>'B11'!K21+'B11'!L21</f>
        <v>0</v>
      </c>
      <c r="H79" s="509"/>
      <c r="I79" s="509"/>
      <c r="J79" s="509"/>
      <c r="K79" s="807"/>
    </row>
    <row r="80" spans="1:11" s="437" customFormat="1" x14ac:dyDescent="0.2">
      <c r="A80" s="487"/>
      <c r="B80" s="488" t="s">
        <v>763</v>
      </c>
      <c r="C80" s="501">
        <f t="shared" si="14"/>
        <v>0</v>
      </c>
      <c r="D80" s="509">
        <f>'B11'!D22+'B11'!E22+'B11'!F22</f>
        <v>0</v>
      </c>
      <c r="E80" s="509">
        <f>'B11'!G22+'B11'!H22</f>
        <v>0</v>
      </c>
      <c r="F80" s="509">
        <f>'B11'!I22+'B11'!J22</f>
        <v>0</v>
      </c>
      <c r="G80" s="509">
        <f>'B11'!K22+'B11'!L22</f>
        <v>0</v>
      </c>
      <c r="H80" s="509"/>
      <c r="I80" s="509"/>
      <c r="J80" s="509"/>
      <c r="K80" s="807"/>
    </row>
    <row r="81" spans="1:11" s="437" customFormat="1" x14ac:dyDescent="0.2">
      <c r="A81" s="487"/>
      <c r="B81" s="488" t="s">
        <v>764</v>
      </c>
      <c r="C81" s="501">
        <f t="shared" si="14"/>
        <v>0</v>
      </c>
      <c r="D81" s="509">
        <f>'B11'!D23+'B11'!E23+'B11'!F23</f>
        <v>0</v>
      </c>
      <c r="E81" s="509">
        <f>'B11'!G23+'B11'!H23</f>
        <v>0</v>
      </c>
      <c r="F81" s="509">
        <f>'B11'!I23+'B11'!J23</f>
        <v>0</v>
      </c>
      <c r="G81" s="509">
        <f>'B11'!K23+'B11'!L23</f>
        <v>0</v>
      </c>
      <c r="H81" s="509"/>
      <c r="I81" s="509"/>
      <c r="J81" s="509"/>
      <c r="K81" s="807"/>
    </row>
    <row r="82" spans="1:11" s="437" customFormat="1" x14ac:dyDescent="0.2">
      <c r="A82" s="487"/>
      <c r="B82" s="488" t="s">
        <v>765</v>
      </c>
      <c r="C82" s="501">
        <f t="shared" si="14"/>
        <v>0</v>
      </c>
      <c r="D82" s="509">
        <f>'B11'!D24+'B11'!E24+'B11'!F24</f>
        <v>0</v>
      </c>
      <c r="E82" s="509">
        <f>'B11'!G24+'B11'!H24</f>
        <v>0</v>
      </c>
      <c r="F82" s="509">
        <f>'B11'!I24+'B11'!J24</f>
        <v>0</v>
      </c>
      <c r="G82" s="509">
        <f>'B11'!K24+'B11'!L24</f>
        <v>0</v>
      </c>
      <c r="H82" s="509"/>
      <c r="I82" s="509"/>
      <c r="J82" s="509"/>
      <c r="K82" s="807"/>
    </row>
    <row r="83" spans="1:11" s="437" customFormat="1" x14ac:dyDescent="0.2">
      <c r="A83" s="487"/>
      <c r="B83" s="488" t="s">
        <v>766</v>
      </c>
      <c r="C83" s="501">
        <f t="shared" si="14"/>
        <v>0</v>
      </c>
      <c r="D83" s="509">
        <f>'B11'!D25+'B11'!E25+'B11'!F25</f>
        <v>0</v>
      </c>
      <c r="E83" s="509">
        <f>'B11'!G25+'B11'!H25</f>
        <v>0</v>
      </c>
      <c r="F83" s="509">
        <f>'B11'!I25+'B11'!J25</f>
        <v>0</v>
      </c>
      <c r="G83" s="509">
        <f>'B11'!K25+'B11'!L25</f>
        <v>0</v>
      </c>
      <c r="H83" s="509"/>
      <c r="I83" s="509"/>
      <c r="J83" s="509"/>
      <c r="K83" s="807"/>
    </row>
    <row r="84" spans="1:11" s="492" customFormat="1" ht="19.5" x14ac:dyDescent="0.2">
      <c r="A84" s="490" t="s">
        <v>770</v>
      </c>
      <c r="B84" s="489" t="s">
        <v>733</v>
      </c>
      <c r="C84" s="508">
        <f t="shared" ref="C84:J84" si="15">SUM(C85:C87)</f>
        <v>0</v>
      </c>
      <c r="D84" s="508">
        <f t="shared" si="15"/>
        <v>0</v>
      </c>
      <c r="E84" s="508">
        <f t="shared" si="15"/>
        <v>0</v>
      </c>
      <c r="F84" s="508">
        <f t="shared" si="15"/>
        <v>0</v>
      </c>
      <c r="G84" s="508">
        <f t="shared" si="15"/>
        <v>0</v>
      </c>
      <c r="H84" s="508">
        <f t="shared" si="15"/>
        <v>0</v>
      </c>
      <c r="I84" s="508">
        <f t="shared" si="15"/>
        <v>0</v>
      </c>
      <c r="J84" s="508">
        <f t="shared" si="15"/>
        <v>0</v>
      </c>
      <c r="K84" s="814" t="s">
        <v>152</v>
      </c>
    </row>
    <row r="85" spans="1:11" s="492" customFormat="1" ht="19.5" x14ac:dyDescent="0.2">
      <c r="A85" s="490"/>
      <c r="B85" s="493" t="s">
        <v>761</v>
      </c>
      <c r="C85" s="513">
        <f t="shared" ref="C85:C90" si="16">SUM(D85:J85)</f>
        <v>0</v>
      </c>
      <c r="D85" s="509">
        <f>'B12'!D26</f>
        <v>0</v>
      </c>
      <c r="E85" s="509">
        <f>'B12'!E26+'B12'!F26</f>
        <v>0</v>
      </c>
      <c r="F85" s="509">
        <f>'B12'!G26+'B12'!H26</f>
        <v>0</v>
      </c>
      <c r="G85" s="509">
        <f>'B12'!I26+'B12'!J26</f>
        <v>0</v>
      </c>
      <c r="H85" s="509"/>
      <c r="I85" s="509"/>
      <c r="J85" s="509"/>
      <c r="K85" s="807"/>
    </row>
    <row r="86" spans="1:11" s="437" customFormat="1" x14ac:dyDescent="0.2">
      <c r="A86" s="487"/>
      <c r="B86" s="488" t="s">
        <v>762</v>
      </c>
      <c r="C86" s="501">
        <f t="shared" si="16"/>
        <v>0</v>
      </c>
      <c r="D86" s="509">
        <f>'B12'!D27</f>
        <v>0</v>
      </c>
      <c r="E86" s="509">
        <f>'B12'!E27+'B12'!F27</f>
        <v>0</v>
      </c>
      <c r="F86" s="509">
        <f>'B12'!G27+'B12'!H27</f>
        <v>0</v>
      </c>
      <c r="G86" s="509">
        <f>'B12'!I27+'B12'!J27</f>
        <v>0</v>
      </c>
      <c r="H86" s="509"/>
      <c r="I86" s="509"/>
      <c r="J86" s="509"/>
      <c r="K86" s="807"/>
    </row>
    <row r="87" spans="1:11" s="437" customFormat="1" x14ac:dyDescent="0.2">
      <c r="A87" s="487"/>
      <c r="B87" s="488" t="s">
        <v>763</v>
      </c>
      <c r="C87" s="501">
        <f t="shared" si="16"/>
        <v>0</v>
      </c>
      <c r="D87" s="509">
        <f>'B12'!D28</f>
        <v>0</v>
      </c>
      <c r="E87" s="509">
        <f>'B12'!E28+'B12'!F28</f>
        <v>0</v>
      </c>
      <c r="F87" s="509">
        <f>'B12'!G28+'B12'!H28</f>
        <v>0</v>
      </c>
      <c r="G87" s="509">
        <f>'B12'!I28+'B12'!J28</f>
        <v>0</v>
      </c>
      <c r="H87" s="509"/>
      <c r="I87" s="509"/>
      <c r="J87" s="509"/>
      <c r="K87" s="807"/>
    </row>
    <row r="88" spans="1:11" s="437" customFormat="1" x14ac:dyDescent="0.2">
      <c r="A88" s="487"/>
      <c r="B88" s="488" t="s">
        <v>764</v>
      </c>
      <c r="C88" s="501">
        <f t="shared" si="16"/>
        <v>0</v>
      </c>
      <c r="D88" s="509">
        <f>'B12'!D29</f>
        <v>0</v>
      </c>
      <c r="E88" s="509">
        <f>'B12'!E29+'B12'!F29</f>
        <v>0</v>
      </c>
      <c r="F88" s="509">
        <f>'B12'!G29+'B12'!H29</f>
        <v>0</v>
      </c>
      <c r="G88" s="509">
        <f>'B12'!I29+'B12'!J29</f>
        <v>0</v>
      </c>
      <c r="H88" s="509"/>
      <c r="I88" s="509"/>
      <c r="J88" s="509"/>
      <c r="K88" s="807"/>
    </row>
    <row r="89" spans="1:11" s="437" customFormat="1" x14ac:dyDescent="0.2">
      <c r="A89" s="487"/>
      <c r="B89" s="488" t="s">
        <v>765</v>
      </c>
      <c r="C89" s="501">
        <f t="shared" si="16"/>
        <v>0</v>
      </c>
      <c r="D89" s="509">
        <f>'B12'!D30</f>
        <v>0</v>
      </c>
      <c r="E89" s="509">
        <f>'B12'!E30+'B12'!F30</f>
        <v>0</v>
      </c>
      <c r="F89" s="509">
        <f>'B12'!G30+'B12'!H30</f>
        <v>0</v>
      </c>
      <c r="G89" s="509">
        <f>'B12'!I30+'B12'!J30</f>
        <v>0</v>
      </c>
      <c r="H89" s="509"/>
      <c r="I89" s="509"/>
      <c r="J89" s="509"/>
      <c r="K89" s="807"/>
    </row>
    <row r="90" spans="1:11" s="437" customFormat="1" x14ac:dyDescent="0.2">
      <c r="A90" s="494"/>
      <c r="B90" s="488" t="s">
        <v>766</v>
      </c>
      <c r="C90" s="501">
        <f t="shared" si="16"/>
        <v>0</v>
      </c>
      <c r="D90" s="509">
        <f>'B12'!D31</f>
        <v>0</v>
      </c>
      <c r="E90" s="509">
        <f>'B12'!E31+'B12'!F31</f>
        <v>0</v>
      </c>
      <c r="F90" s="509">
        <f>'B12'!G31+'B12'!H31</f>
        <v>0</v>
      </c>
      <c r="G90" s="509">
        <f>'B12'!I31+'B12'!J31</f>
        <v>0</v>
      </c>
      <c r="H90" s="509"/>
      <c r="I90" s="509"/>
      <c r="J90" s="509"/>
      <c r="K90" s="807"/>
    </row>
    <row r="91" spans="1:11" s="437" customFormat="1" ht="23.25" customHeight="1" x14ac:dyDescent="0.2">
      <c r="A91" s="491" t="s">
        <v>23</v>
      </c>
      <c r="B91" s="498" t="s">
        <v>731</v>
      </c>
      <c r="C91" s="504"/>
      <c r="D91" s="504"/>
      <c r="E91" s="504"/>
      <c r="F91" s="504"/>
      <c r="G91" s="504"/>
      <c r="H91" s="504"/>
      <c r="I91" s="504"/>
      <c r="J91" s="504"/>
      <c r="K91" s="806"/>
    </row>
    <row r="92" spans="1:11" s="437" customFormat="1" x14ac:dyDescent="0.2">
      <c r="A92" s="491">
        <v>1</v>
      </c>
      <c r="B92" s="498" t="s">
        <v>655</v>
      </c>
      <c r="C92" s="504"/>
      <c r="D92" s="504"/>
      <c r="E92" s="504"/>
      <c r="F92" s="504"/>
      <c r="G92" s="504"/>
      <c r="H92" s="504"/>
      <c r="I92" s="504"/>
      <c r="J92" s="504"/>
      <c r="K92" s="806"/>
    </row>
    <row r="93" spans="1:11" s="492" customFormat="1" ht="19.5" x14ac:dyDescent="0.2">
      <c r="A93" s="490" t="s">
        <v>781</v>
      </c>
      <c r="B93" s="489" t="s">
        <v>696</v>
      </c>
      <c r="C93" s="508">
        <f t="shared" ref="C93:C97" si="17">SUM(D93:J93)</f>
        <v>0</v>
      </c>
      <c r="D93" s="508">
        <f>'B13'!D7</f>
        <v>0</v>
      </c>
      <c r="E93" s="508">
        <f>'B13'!E7</f>
        <v>0</v>
      </c>
      <c r="F93" s="508">
        <f>'B13'!F7</f>
        <v>0</v>
      </c>
      <c r="G93" s="508">
        <f>'B13'!G7</f>
        <v>0</v>
      </c>
      <c r="H93" s="508"/>
      <c r="I93" s="508"/>
      <c r="J93" s="508"/>
      <c r="K93" s="814" t="s">
        <v>161</v>
      </c>
    </row>
    <row r="94" spans="1:11" s="437" customFormat="1" x14ac:dyDescent="0.2">
      <c r="A94" s="487"/>
      <c r="B94" s="493" t="s">
        <v>693</v>
      </c>
      <c r="C94" s="501">
        <f t="shared" si="17"/>
        <v>0</v>
      </c>
      <c r="D94" s="509">
        <f>'B13'!D18</f>
        <v>0</v>
      </c>
      <c r="E94" s="509">
        <f>'B13'!E18</f>
        <v>0</v>
      </c>
      <c r="F94" s="509">
        <f>'B13'!F18</f>
        <v>0</v>
      </c>
      <c r="G94" s="509">
        <f>'B13'!G18</f>
        <v>0</v>
      </c>
      <c r="H94" s="509"/>
      <c r="I94" s="509"/>
      <c r="J94" s="509"/>
      <c r="K94" s="807"/>
    </row>
    <row r="95" spans="1:11" s="437" customFormat="1" x14ac:dyDescent="0.2">
      <c r="A95" s="487"/>
      <c r="B95" s="493" t="s">
        <v>593</v>
      </c>
      <c r="C95" s="501">
        <f t="shared" si="17"/>
        <v>0</v>
      </c>
      <c r="D95" s="509">
        <f>'B13'!D19</f>
        <v>0</v>
      </c>
      <c r="E95" s="509">
        <f>'B13'!E19</f>
        <v>0</v>
      </c>
      <c r="F95" s="509">
        <f>'B13'!F19</f>
        <v>0</v>
      </c>
      <c r="G95" s="509">
        <f>'B13'!G19</f>
        <v>0</v>
      </c>
      <c r="H95" s="509"/>
      <c r="I95" s="509"/>
      <c r="J95" s="509"/>
      <c r="K95" s="807"/>
    </row>
    <row r="96" spans="1:11" s="437" customFormat="1" x14ac:dyDescent="0.2">
      <c r="A96" s="487"/>
      <c r="B96" s="493" t="s">
        <v>594</v>
      </c>
      <c r="C96" s="501">
        <f t="shared" si="17"/>
        <v>0</v>
      </c>
      <c r="D96" s="509">
        <f>'B13'!D20</f>
        <v>0</v>
      </c>
      <c r="E96" s="509">
        <f>'B13'!E20</f>
        <v>0</v>
      </c>
      <c r="F96" s="509">
        <f>'B13'!F20</f>
        <v>0</v>
      </c>
      <c r="G96" s="509">
        <f>'B13'!G20</f>
        <v>0</v>
      </c>
      <c r="H96" s="509"/>
      <c r="I96" s="509"/>
      <c r="J96" s="509"/>
      <c r="K96" s="807"/>
    </row>
    <row r="97" spans="1:11" s="437" customFormat="1" x14ac:dyDescent="0.2">
      <c r="A97" s="487"/>
      <c r="B97" s="493" t="s">
        <v>980</v>
      </c>
      <c r="C97" s="501">
        <f t="shared" si="17"/>
        <v>0</v>
      </c>
      <c r="D97" s="509">
        <f>'B13'!D21</f>
        <v>0</v>
      </c>
      <c r="E97" s="509">
        <f>'B13'!E21</f>
        <v>0</v>
      </c>
      <c r="F97" s="509">
        <f>'B13'!F21</f>
        <v>0</v>
      </c>
      <c r="G97" s="509">
        <f>'B13'!G21</f>
        <v>0</v>
      </c>
      <c r="H97" s="509"/>
      <c r="I97" s="509"/>
      <c r="J97" s="509"/>
      <c r="K97" s="807"/>
    </row>
    <row r="98" spans="1:11" s="492" customFormat="1" ht="19.5" x14ac:dyDescent="0.2">
      <c r="A98" s="490" t="s">
        <v>780</v>
      </c>
      <c r="B98" s="489" t="s">
        <v>698</v>
      </c>
      <c r="C98" s="508">
        <f t="shared" ref="C98:C103" si="18">SUM(D98:J98)</f>
        <v>0</v>
      </c>
      <c r="D98" s="508">
        <f>'B14'!D7</f>
        <v>0</v>
      </c>
      <c r="E98" s="508">
        <f>'B14'!E7</f>
        <v>0</v>
      </c>
      <c r="F98" s="508">
        <f>'B14'!F7</f>
        <v>0</v>
      </c>
      <c r="G98" s="508">
        <f>'B14'!G7</f>
        <v>0</v>
      </c>
      <c r="H98" s="508"/>
      <c r="I98" s="508"/>
      <c r="J98" s="508"/>
      <c r="K98" s="814" t="s">
        <v>164</v>
      </c>
    </row>
    <row r="99" spans="1:11" s="437" customFormat="1" x14ac:dyDescent="0.2">
      <c r="A99" s="487"/>
      <c r="B99" s="488" t="s">
        <v>584</v>
      </c>
      <c r="C99" s="501">
        <f t="shared" si="18"/>
        <v>0</v>
      </c>
      <c r="D99" s="509">
        <f>'B14'!D12</f>
        <v>0</v>
      </c>
      <c r="E99" s="509">
        <f>'B14'!E12</f>
        <v>0</v>
      </c>
      <c r="F99" s="509">
        <f>'B14'!F12</f>
        <v>0</v>
      </c>
      <c r="G99" s="509">
        <f>'B14'!G12</f>
        <v>0</v>
      </c>
      <c r="H99" s="509"/>
      <c r="I99" s="509"/>
      <c r="J99" s="509"/>
      <c r="K99" s="807"/>
    </row>
    <row r="100" spans="1:11" s="437" customFormat="1" x14ac:dyDescent="0.2">
      <c r="A100" s="487"/>
      <c r="B100" s="488" t="s">
        <v>693</v>
      </c>
      <c r="C100" s="501">
        <f t="shared" si="18"/>
        <v>0</v>
      </c>
      <c r="D100" s="509">
        <f>'B14'!D28</f>
        <v>0</v>
      </c>
      <c r="E100" s="509">
        <f>'B14'!E28</f>
        <v>0</v>
      </c>
      <c r="F100" s="509">
        <f>'B14'!F28</f>
        <v>0</v>
      </c>
      <c r="G100" s="509">
        <f>'B14'!G28</f>
        <v>0</v>
      </c>
      <c r="H100" s="509"/>
      <c r="I100" s="509"/>
      <c r="J100" s="509"/>
      <c r="K100" s="807"/>
    </row>
    <row r="101" spans="1:11" s="437" customFormat="1" x14ac:dyDescent="0.2">
      <c r="A101" s="487"/>
      <c r="B101" s="486" t="s">
        <v>830</v>
      </c>
      <c r="C101" s="501">
        <f t="shared" si="18"/>
        <v>0</v>
      </c>
      <c r="D101" s="509">
        <f>'B14'!D29</f>
        <v>0</v>
      </c>
      <c r="E101" s="509">
        <f>'B14'!E29</f>
        <v>0</v>
      </c>
      <c r="F101" s="509">
        <f>'B14'!F29</f>
        <v>0</v>
      </c>
      <c r="G101" s="509">
        <f>'B14'!G29</f>
        <v>0</v>
      </c>
      <c r="H101" s="509"/>
      <c r="I101" s="509"/>
      <c r="J101" s="509"/>
      <c r="K101" s="807"/>
    </row>
    <row r="102" spans="1:11" s="437" customFormat="1" x14ac:dyDescent="0.2">
      <c r="A102" s="487"/>
      <c r="B102" s="486" t="s">
        <v>827</v>
      </c>
      <c r="C102" s="501">
        <f t="shared" si="18"/>
        <v>0</v>
      </c>
      <c r="D102" s="509">
        <f>'B14'!D30</f>
        <v>0</v>
      </c>
      <c r="E102" s="509">
        <f>'B14'!E30</f>
        <v>0</v>
      </c>
      <c r="F102" s="509">
        <f>'B14'!F30</f>
        <v>0</v>
      </c>
      <c r="G102" s="509">
        <f>'B14'!G30</f>
        <v>0</v>
      </c>
      <c r="H102" s="509"/>
      <c r="I102" s="509"/>
      <c r="J102" s="509"/>
      <c r="K102" s="807"/>
    </row>
    <row r="103" spans="1:11" s="437" customFormat="1" x14ac:dyDescent="0.2">
      <c r="A103" s="487"/>
      <c r="B103" s="486" t="s">
        <v>979</v>
      </c>
      <c r="C103" s="501">
        <f t="shared" si="18"/>
        <v>0</v>
      </c>
      <c r="D103" s="509">
        <f>'B14'!D31</f>
        <v>0</v>
      </c>
      <c r="E103" s="509">
        <f>'B14'!E31</f>
        <v>0</v>
      </c>
      <c r="F103" s="509">
        <f>'B14'!F31</f>
        <v>0</v>
      </c>
      <c r="G103" s="509">
        <f>'B14'!G31</f>
        <v>0</v>
      </c>
      <c r="H103" s="509"/>
      <c r="I103" s="509"/>
      <c r="J103" s="509"/>
      <c r="K103" s="807"/>
    </row>
    <row r="104" spans="1:11" s="437" customFormat="1" ht="34.5" customHeight="1" x14ac:dyDescent="0.2">
      <c r="A104" s="491">
        <v>2</v>
      </c>
      <c r="B104" s="498" t="s">
        <v>730</v>
      </c>
      <c r="C104" s="512"/>
      <c r="D104" s="512"/>
      <c r="E104" s="512"/>
      <c r="F104" s="512"/>
      <c r="G104" s="512"/>
      <c r="H104" s="512"/>
      <c r="I104" s="512"/>
      <c r="J104" s="512"/>
      <c r="K104" s="804"/>
    </row>
    <row r="105" spans="1:11" s="437" customFormat="1" x14ac:dyDescent="0.2">
      <c r="A105" s="491"/>
      <c r="B105" s="489" t="s">
        <v>696</v>
      </c>
      <c r="C105" s="508">
        <f t="shared" ref="C105:C116" si="19">SUM(D105:J105)</f>
        <v>0</v>
      </c>
      <c r="D105" s="508">
        <f>'B15'!D8</f>
        <v>0</v>
      </c>
      <c r="E105" s="508">
        <f>'B15'!E8</f>
        <v>0</v>
      </c>
      <c r="F105" s="508">
        <f>'B15'!F8</f>
        <v>0</v>
      </c>
      <c r="G105" s="508">
        <f>'B15'!G8</f>
        <v>0</v>
      </c>
      <c r="H105" s="508"/>
      <c r="I105" s="508"/>
      <c r="J105" s="508"/>
      <c r="K105" s="814" t="s">
        <v>166</v>
      </c>
    </row>
    <row r="106" spans="1:11" s="437" customFormat="1" ht="27.95" customHeight="1" x14ac:dyDescent="0.2">
      <c r="A106" s="491"/>
      <c r="B106" s="493" t="s">
        <v>964</v>
      </c>
      <c r="C106" s="501">
        <f>SUM(D106:J106)</f>
        <v>0</v>
      </c>
      <c r="D106" s="500">
        <f>'B15'!H18</f>
        <v>0</v>
      </c>
      <c r="E106" s="500">
        <f>'B15'!H19</f>
        <v>0</v>
      </c>
      <c r="F106" s="500">
        <f>'B15'!H20</f>
        <v>0</v>
      </c>
      <c r="G106" s="500">
        <f>'B15'!H21</f>
        <v>0</v>
      </c>
      <c r="H106" s="500"/>
      <c r="I106" s="500"/>
      <c r="J106" s="500"/>
      <c r="K106" s="803"/>
    </row>
    <row r="107" spans="1:11" s="437" customFormat="1" ht="27" customHeight="1" x14ac:dyDescent="0.2">
      <c r="A107" s="491"/>
      <c r="B107" s="493" t="s">
        <v>963</v>
      </c>
      <c r="C107" s="501">
        <f>SUM(D107:J107)</f>
        <v>0</v>
      </c>
      <c r="D107" s="500">
        <f>'B15'!I18</f>
        <v>0</v>
      </c>
      <c r="E107" s="500">
        <f>'B15'!I19</f>
        <v>0</v>
      </c>
      <c r="F107" s="500">
        <f>'B15'!I20</f>
        <v>0</v>
      </c>
      <c r="G107" s="500">
        <f>'B15'!I21</f>
        <v>0</v>
      </c>
      <c r="H107" s="500"/>
      <c r="I107" s="500"/>
      <c r="J107" s="500"/>
      <c r="K107" s="803"/>
    </row>
    <row r="108" spans="1:11" s="437" customFormat="1" ht="25.5" customHeight="1" x14ac:dyDescent="0.2">
      <c r="A108" s="494"/>
      <c r="B108" s="488" t="s">
        <v>965</v>
      </c>
      <c r="C108" s="501">
        <f t="shared" si="19"/>
        <v>0</v>
      </c>
      <c r="D108" s="500">
        <f>'B15'!J18</f>
        <v>0</v>
      </c>
      <c r="E108" s="500">
        <f>'B15'!J19</f>
        <v>0</v>
      </c>
      <c r="F108" s="500">
        <f>'B15'!J20</f>
        <v>0</v>
      </c>
      <c r="G108" s="500">
        <f>'B15'!J21</f>
        <v>0</v>
      </c>
      <c r="H108" s="500"/>
      <c r="I108" s="500"/>
      <c r="J108" s="500"/>
      <c r="K108" s="803"/>
    </row>
    <row r="109" spans="1:11" s="437" customFormat="1" ht="24.75" customHeight="1" x14ac:dyDescent="0.2">
      <c r="A109" s="494"/>
      <c r="B109" s="488" t="s">
        <v>431</v>
      </c>
      <c r="C109" s="501">
        <f t="shared" si="19"/>
        <v>0</v>
      </c>
      <c r="D109" s="500">
        <f>'B15'!K18</f>
        <v>0</v>
      </c>
      <c r="E109" s="500">
        <f>'B15'!K19</f>
        <v>0</v>
      </c>
      <c r="F109" s="500">
        <f>'B15'!K20</f>
        <v>0</v>
      </c>
      <c r="G109" s="500">
        <f>'B15'!K21</f>
        <v>0</v>
      </c>
      <c r="H109" s="500"/>
      <c r="I109" s="500"/>
      <c r="J109" s="500"/>
      <c r="K109" s="803"/>
    </row>
    <row r="110" spans="1:11" s="437" customFormat="1" x14ac:dyDescent="0.2">
      <c r="A110" s="494"/>
      <c r="B110" s="488" t="s">
        <v>729</v>
      </c>
      <c r="C110" s="501">
        <f t="shared" si="19"/>
        <v>0</v>
      </c>
      <c r="D110" s="500">
        <f>'B15'!L18</f>
        <v>0</v>
      </c>
      <c r="E110" s="500">
        <f>'B15'!L19</f>
        <v>0</v>
      </c>
      <c r="F110" s="500">
        <f>'B15'!L20</f>
        <v>0</v>
      </c>
      <c r="G110" s="500">
        <f>'B15'!L21</f>
        <v>0</v>
      </c>
      <c r="H110" s="500"/>
      <c r="I110" s="500"/>
      <c r="J110" s="500"/>
      <c r="K110" s="803"/>
    </row>
    <row r="111" spans="1:11" s="437" customFormat="1" ht="29.25" customHeight="1" x14ac:dyDescent="0.2">
      <c r="A111" s="494"/>
      <c r="B111" s="488" t="s">
        <v>432</v>
      </c>
      <c r="C111" s="501">
        <f t="shared" si="19"/>
        <v>0</v>
      </c>
      <c r="D111" s="500">
        <f>'B15'!M18</f>
        <v>0</v>
      </c>
      <c r="E111" s="500">
        <f>'B15'!M19</f>
        <v>0</v>
      </c>
      <c r="F111" s="500">
        <f>'B15'!M20</f>
        <v>0</v>
      </c>
      <c r="G111" s="500">
        <f>'B15'!M21</f>
        <v>0</v>
      </c>
      <c r="H111" s="500"/>
      <c r="I111" s="500"/>
      <c r="J111" s="500"/>
      <c r="K111" s="803"/>
    </row>
    <row r="112" spans="1:11" s="437" customFormat="1" ht="25.5" customHeight="1" x14ac:dyDescent="0.2">
      <c r="A112" s="494"/>
      <c r="B112" s="488" t="s">
        <v>433</v>
      </c>
      <c r="C112" s="501">
        <f t="shared" si="19"/>
        <v>0</v>
      </c>
      <c r="D112" s="500">
        <f>'B15'!N18</f>
        <v>0</v>
      </c>
      <c r="E112" s="500">
        <f>'B15'!N19</f>
        <v>0</v>
      </c>
      <c r="F112" s="500">
        <f>'B15'!N20</f>
        <v>0</v>
      </c>
      <c r="G112" s="500">
        <f>'B15'!N21</f>
        <v>0</v>
      </c>
      <c r="H112" s="500"/>
      <c r="I112" s="500"/>
      <c r="J112" s="500"/>
      <c r="K112" s="803"/>
    </row>
    <row r="113" spans="1:11" s="437" customFormat="1" ht="24" x14ac:dyDescent="0.2">
      <c r="A113" s="494"/>
      <c r="B113" s="488" t="s">
        <v>444</v>
      </c>
      <c r="C113" s="501">
        <f t="shared" si="19"/>
        <v>0</v>
      </c>
      <c r="D113" s="500">
        <f>'B15'!O18</f>
        <v>0</v>
      </c>
      <c r="E113" s="500">
        <f>'B15'!P19</f>
        <v>0</v>
      </c>
      <c r="F113" s="500">
        <f>'B15'!Q20</f>
        <v>0</v>
      </c>
      <c r="G113" s="500">
        <f>'B15'!R21</f>
        <v>0</v>
      </c>
      <c r="H113" s="500"/>
      <c r="I113" s="500"/>
      <c r="J113" s="500"/>
      <c r="K113" s="803"/>
    </row>
    <row r="114" spans="1:11" s="437" customFormat="1" ht="27.75" customHeight="1" x14ac:dyDescent="0.2">
      <c r="A114" s="494"/>
      <c r="B114" s="488" t="s">
        <v>728</v>
      </c>
      <c r="C114" s="501">
        <f t="shared" si="19"/>
        <v>0</v>
      </c>
      <c r="D114" s="500">
        <f>'B15'!P18</f>
        <v>0</v>
      </c>
      <c r="E114" s="500">
        <f>'B15'!Q19</f>
        <v>0</v>
      </c>
      <c r="F114" s="500">
        <f>'B15'!R20</f>
        <v>0</v>
      </c>
      <c r="G114" s="500">
        <f>'B15'!S21</f>
        <v>0</v>
      </c>
      <c r="H114" s="500"/>
      <c r="I114" s="500"/>
      <c r="J114" s="500"/>
      <c r="K114" s="803"/>
    </row>
    <row r="115" spans="1:11" s="437" customFormat="1" ht="24" customHeight="1" x14ac:dyDescent="0.2">
      <c r="A115" s="494"/>
      <c r="B115" s="488" t="s">
        <v>446</v>
      </c>
      <c r="C115" s="501">
        <f t="shared" si="19"/>
        <v>0</v>
      </c>
      <c r="D115" s="500">
        <f>'B15'!Q18</f>
        <v>0</v>
      </c>
      <c r="E115" s="500">
        <f>'B15'!R19</f>
        <v>0</v>
      </c>
      <c r="F115" s="500">
        <f>'B15'!S20</f>
        <v>0</v>
      </c>
      <c r="G115" s="500">
        <f>'B15'!T21</f>
        <v>0</v>
      </c>
      <c r="H115" s="500"/>
      <c r="I115" s="500"/>
      <c r="J115" s="500"/>
      <c r="K115" s="803"/>
    </row>
    <row r="116" spans="1:11" s="437" customFormat="1" ht="24" x14ac:dyDescent="0.2">
      <c r="A116" s="494"/>
      <c r="B116" s="488" t="s">
        <v>447</v>
      </c>
      <c r="C116" s="501">
        <f t="shared" si="19"/>
        <v>0</v>
      </c>
      <c r="D116" s="500">
        <f>'B15'!R18</f>
        <v>0</v>
      </c>
      <c r="E116" s="500">
        <f>'B15'!S19</f>
        <v>0</v>
      </c>
      <c r="F116" s="500">
        <f>'B15'!T20</f>
        <v>0</v>
      </c>
      <c r="G116" s="500">
        <f>'B15'!U21</f>
        <v>0</v>
      </c>
      <c r="H116" s="500"/>
      <c r="I116" s="500"/>
      <c r="J116" s="500"/>
      <c r="K116" s="803"/>
    </row>
    <row r="117" spans="1:11" s="437" customFormat="1" ht="36" customHeight="1" x14ac:dyDescent="0.2">
      <c r="A117" s="491">
        <v>3</v>
      </c>
      <c r="B117" s="498" t="s">
        <v>727</v>
      </c>
      <c r="C117" s="508">
        <f t="shared" ref="C117:J117" si="20">C120+C121</f>
        <v>0</v>
      </c>
      <c r="D117" s="508">
        <f t="shared" si="20"/>
        <v>0</v>
      </c>
      <c r="E117" s="508">
        <f t="shared" si="20"/>
        <v>0</v>
      </c>
      <c r="F117" s="508">
        <f t="shared" si="20"/>
        <v>0</v>
      </c>
      <c r="G117" s="508">
        <f t="shared" si="20"/>
        <v>0</v>
      </c>
      <c r="H117" s="508">
        <f t="shared" si="20"/>
        <v>0</v>
      </c>
      <c r="I117" s="508">
        <f t="shared" si="20"/>
        <v>0</v>
      </c>
      <c r="J117" s="508">
        <f t="shared" si="20"/>
        <v>0</v>
      </c>
      <c r="K117" s="814" t="s">
        <v>171</v>
      </c>
    </row>
    <row r="118" spans="1:11" s="437" customFormat="1" x14ac:dyDescent="0.2">
      <c r="A118" s="491"/>
      <c r="B118" s="489" t="s">
        <v>726</v>
      </c>
      <c r="C118" s="511">
        <f t="shared" ref="C118:C127" si="21">SUM(D118:J118)</f>
        <v>0</v>
      </c>
      <c r="D118" s="510">
        <f>'B16'!H16</f>
        <v>0</v>
      </c>
      <c r="E118" s="510">
        <f>'B16'!H17</f>
        <v>0</v>
      </c>
      <c r="F118" s="510">
        <f>'B16'!H18</f>
        <v>0</v>
      </c>
      <c r="G118" s="510">
        <f>'B16'!H19</f>
        <v>0</v>
      </c>
      <c r="H118" s="510"/>
      <c r="I118" s="510"/>
      <c r="J118" s="510"/>
      <c r="K118" s="805"/>
    </row>
    <row r="119" spans="1:11" s="437" customFormat="1" x14ac:dyDescent="0.2">
      <c r="A119" s="491"/>
      <c r="B119" s="489" t="s">
        <v>725</v>
      </c>
      <c r="C119" s="511">
        <f t="shared" si="21"/>
        <v>0</v>
      </c>
      <c r="D119" s="510">
        <f>'B16'!N16</f>
        <v>0</v>
      </c>
      <c r="E119" s="510">
        <f>'B16'!N17</f>
        <v>0</v>
      </c>
      <c r="F119" s="510">
        <f>'B16'!N18</f>
        <v>0</v>
      </c>
      <c r="G119" s="510">
        <f>'B16'!N19</f>
        <v>0</v>
      </c>
      <c r="H119" s="510"/>
      <c r="I119" s="510"/>
      <c r="J119" s="510"/>
      <c r="K119" s="805"/>
    </row>
    <row r="120" spans="1:11" s="437" customFormat="1" x14ac:dyDescent="0.2">
      <c r="A120" s="494"/>
      <c r="B120" s="488" t="s">
        <v>724</v>
      </c>
      <c r="C120" s="501">
        <f t="shared" si="21"/>
        <v>0</v>
      </c>
      <c r="D120" s="500">
        <f>'B16'!P16</f>
        <v>0</v>
      </c>
      <c r="E120" s="500">
        <f>'B16'!P17</f>
        <v>0</v>
      </c>
      <c r="F120" s="500">
        <f>'B16'!P18</f>
        <v>0</v>
      </c>
      <c r="G120" s="500">
        <f>'B16'!P19</f>
        <v>0</v>
      </c>
      <c r="H120" s="500"/>
      <c r="I120" s="500"/>
      <c r="J120" s="500"/>
      <c r="K120" s="803"/>
    </row>
    <row r="121" spans="1:11" s="437" customFormat="1" x14ac:dyDescent="0.2">
      <c r="A121" s="494"/>
      <c r="B121" s="488" t="s">
        <v>723</v>
      </c>
      <c r="C121" s="501">
        <f t="shared" si="21"/>
        <v>0</v>
      </c>
      <c r="D121" s="500">
        <f>'B16'!Q16</f>
        <v>0</v>
      </c>
      <c r="E121" s="500">
        <f>'B16'!Q17</f>
        <v>0</v>
      </c>
      <c r="F121" s="500">
        <f>'B16'!Q18</f>
        <v>0</v>
      </c>
      <c r="G121" s="500">
        <f>'B16'!Q19</f>
        <v>0</v>
      </c>
      <c r="H121" s="500"/>
      <c r="I121" s="500"/>
      <c r="J121" s="500"/>
      <c r="K121" s="803"/>
    </row>
    <row r="122" spans="1:11" s="437" customFormat="1" x14ac:dyDescent="0.2">
      <c r="A122" s="494"/>
      <c r="B122" s="486" t="s">
        <v>722</v>
      </c>
      <c r="C122" s="501">
        <f t="shared" si="21"/>
        <v>0</v>
      </c>
      <c r="D122" s="500">
        <f>'B16'!V16</f>
        <v>0</v>
      </c>
      <c r="E122" s="500">
        <f>'B16'!V17</f>
        <v>0</v>
      </c>
      <c r="F122" s="500">
        <f>'B16'!V18</f>
        <v>0</v>
      </c>
      <c r="G122" s="500">
        <f>'B16'!V19</f>
        <v>0</v>
      </c>
      <c r="H122" s="500"/>
      <c r="I122" s="500"/>
      <c r="J122" s="500"/>
      <c r="K122" s="803"/>
    </row>
    <row r="123" spans="1:11" s="437" customFormat="1" x14ac:dyDescent="0.2">
      <c r="A123" s="494"/>
      <c r="B123" s="486" t="s">
        <v>721</v>
      </c>
      <c r="C123" s="501">
        <f t="shared" si="21"/>
        <v>0</v>
      </c>
      <c r="D123" s="500">
        <f>'B16'!W16</f>
        <v>0</v>
      </c>
      <c r="E123" s="500">
        <f>'B16'!W17</f>
        <v>0</v>
      </c>
      <c r="F123" s="500">
        <f>'B16'!W18</f>
        <v>0</v>
      </c>
      <c r="G123" s="500">
        <f>'B16'!W19</f>
        <v>0</v>
      </c>
      <c r="H123" s="500"/>
      <c r="I123" s="500"/>
      <c r="J123" s="500"/>
      <c r="K123" s="803"/>
    </row>
    <row r="124" spans="1:11" s="437" customFormat="1" x14ac:dyDescent="0.2">
      <c r="A124" s="494"/>
      <c r="B124" s="486" t="s">
        <v>720</v>
      </c>
      <c r="C124" s="501">
        <f t="shared" si="21"/>
        <v>0</v>
      </c>
      <c r="D124" s="500">
        <f>'B16'!X16</f>
        <v>0</v>
      </c>
      <c r="E124" s="500">
        <f>'B16'!X17</f>
        <v>0</v>
      </c>
      <c r="F124" s="500">
        <f>'B16'!X18</f>
        <v>0</v>
      </c>
      <c r="G124" s="500">
        <f>'B16'!X19</f>
        <v>0</v>
      </c>
      <c r="H124" s="500"/>
      <c r="I124" s="500"/>
      <c r="J124" s="500"/>
      <c r="K124" s="803"/>
    </row>
    <row r="125" spans="1:11" s="437" customFormat="1" ht="24" x14ac:dyDescent="0.2">
      <c r="A125" s="494"/>
      <c r="B125" s="486" t="s">
        <v>719</v>
      </c>
      <c r="C125" s="501">
        <f t="shared" si="21"/>
        <v>0</v>
      </c>
      <c r="D125" s="500">
        <f>'B16'!Y16</f>
        <v>0</v>
      </c>
      <c r="E125" s="500">
        <f>'B16'!Y17</f>
        <v>0</v>
      </c>
      <c r="F125" s="500">
        <f>'B16'!Y18</f>
        <v>0</v>
      </c>
      <c r="G125" s="500">
        <f>'B16'!Y19</f>
        <v>0</v>
      </c>
      <c r="H125" s="500"/>
      <c r="I125" s="500"/>
      <c r="J125" s="500"/>
      <c r="K125" s="803"/>
    </row>
    <row r="126" spans="1:11" s="437" customFormat="1" x14ac:dyDescent="0.2">
      <c r="A126" s="494"/>
      <c r="B126" s="486" t="s">
        <v>718</v>
      </c>
      <c r="C126" s="501">
        <f t="shared" si="21"/>
        <v>0</v>
      </c>
      <c r="D126" s="500">
        <f>'B16'!Z16</f>
        <v>0</v>
      </c>
      <c r="E126" s="500">
        <f>'B16'!Z17</f>
        <v>0</v>
      </c>
      <c r="F126" s="500">
        <f>'B16'!Z18</f>
        <v>0</v>
      </c>
      <c r="G126" s="500">
        <f>'B16'!Z19</f>
        <v>0</v>
      </c>
      <c r="H126" s="500"/>
      <c r="I126" s="500"/>
      <c r="J126" s="500"/>
      <c r="K126" s="803"/>
    </row>
    <row r="127" spans="1:11" s="437" customFormat="1" x14ac:dyDescent="0.2">
      <c r="A127" s="494"/>
      <c r="B127" s="486" t="s">
        <v>717</v>
      </c>
      <c r="C127" s="501">
        <f t="shared" si="21"/>
        <v>0</v>
      </c>
      <c r="D127" s="500">
        <f>'B16'!AA16</f>
        <v>0</v>
      </c>
      <c r="E127" s="500">
        <f>'B16'!AA17</f>
        <v>0</v>
      </c>
      <c r="F127" s="500">
        <f>'B16'!AA18</f>
        <v>0</v>
      </c>
      <c r="G127" s="500">
        <f>'B16'!AA19</f>
        <v>0</v>
      </c>
      <c r="H127" s="500"/>
      <c r="I127" s="500"/>
      <c r="J127" s="500"/>
      <c r="K127" s="803"/>
    </row>
    <row r="128" spans="1:11" s="437" customFormat="1" x14ac:dyDescent="0.2">
      <c r="A128" s="491">
        <v>4</v>
      </c>
      <c r="B128" s="498" t="s">
        <v>716</v>
      </c>
      <c r="C128" s="504"/>
      <c r="D128" s="504"/>
      <c r="E128" s="504"/>
      <c r="F128" s="504"/>
      <c r="G128" s="504"/>
      <c r="H128" s="504"/>
      <c r="I128" s="504"/>
      <c r="J128" s="504"/>
      <c r="K128" s="806"/>
    </row>
    <row r="129" spans="1:11" s="492" customFormat="1" ht="19.5" x14ac:dyDescent="0.2">
      <c r="A129" s="490" t="s">
        <v>777</v>
      </c>
      <c r="B129" s="489" t="s">
        <v>714</v>
      </c>
      <c r="C129" s="508">
        <f>SUM(D129:J129)</f>
        <v>0</v>
      </c>
      <c r="D129" s="508">
        <f>'B17'!D6</f>
        <v>0</v>
      </c>
      <c r="E129" s="508">
        <f>'B17'!E6</f>
        <v>0</v>
      </c>
      <c r="F129" s="508">
        <f>'B17'!F6</f>
        <v>0</v>
      </c>
      <c r="G129" s="508">
        <f>'B17'!G6</f>
        <v>0</v>
      </c>
      <c r="H129" s="508"/>
      <c r="I129" s="508"/>
      <c r="J129" s="508"/>
      <c r="K129" s="814" t="s">
        <v>179</v>
      </c>
    </row>
    <row r="130" spans="1:11" s="492" customFormat="1" ht="19.5" x14ac:dyDescent="0.2">
      <c r="A130" s="490"/>
      <c r="B130" s="488" t="s">
        <v>816</v>
      </c>
      <c r="C130" s="503"/>
      <c r="D130" s="505">
        <f>'B17'!D17</f>
        <v>0</v>
      </c>
      <c r="E130" s="505">
        <f>'B17'!E17</f>
        <v>0</v>
      </c>
      <c r="F130" s="505">
        <f>'B17'!F17</f>
        <v>0</v>
      </c>
      <c r="G130" s="505">
        <f>'B17'!G17</f>
        <v>0</v>
      </c>
      <c r="H130" s="502"/>
      <c r="I130" s="502"/>
      <c r="J130" s="502"/>
      <c r="K130" s="809"/>
    </row>
    <row r="131" spans="1:11" s="437" customFormat="1" x14ac:dyDescent="0.2">
      <c r="A131" s="487"/>
      <c r="B131" s="488" t="s">
        <v>987</v>
      </c>
      <c r="C131" s="501">
        <f>SUM(D131:J131)</f>
        <v>0</v>
      </c>
      <c r="D131" s="505">
        <f>'B17'!D18</f>
        <v>0</v>
      </c>
      <c r="E131" s="505">
        <f>'B17'!E18</f>
        <v>0</v>
      </c>
      <c r="F131" s="505">
        <f>'B17'!F18</f>
        <v>0</v>
      </c>
      <c r="G131" s="505">
        <f>'B17'!G18</f>
        <v>0</v>
      </c>
      <c r="H131" s="500"/>
      <c r="I131" s="500"/>
      <c r="J131" s="500"/>
      <c r="K131" s="803"/>
    </row>
    <row r="132" spans="1:11" s="437" customFormat="1" x14ac:dyDescent="0.2">
      <c r="A132" s="487"/>
      <c r="B132" s="486" t="s">
        <v>817</v>
      </c>
      <c r="C132" s="501">
        <f>SUM(D132:J132)</f>
        <v>0</v>
      </c>
      <c r="D132" s="505">
        <f>'B17'!D19</f>
        <v>0</v>
      </c>
      <c r="E132" s="505">
        <f>'B17'!E19</f>
        <v>0</v>
      </c>
      <c r="F132" s="505">
        <f>'B17'!F19</f>
        <v>0</v>
      </c>
      <c r="G132" s="505">
        <f>'B17'!G19</f>
        <v>0</v>
      </c>
      <c r="H132" s="500"/>
      <c r="I132" s="500"/>
      <c r="J132" s="500"/>
      <c r="K132" s="803"/>
    </row>
    <row r="133" spans="1:11" s="492" customFormat="1" ht="19.5" x14ac:dyDescent="0.2">
      <c r="A133" s="490" t="s">
        <v>776</v>
      </c>
      <c r="B133" s="489" t="s">
        <v>715</v>
      </c>
      <c r="C133" s="508">
        <f>SUM(D133:J133)</f>
        <v>0</v>
      </c>
      <c r="D133" s="508">
        <f>'B18'!D6</f>
        <v>0</v>
      </c>
      <c r="E133" s="508">
        <f>'B18'!E6</f>
        <v>0</v>
      </c>
      <c r="F133" s="508">
        <f>'B18'!F6</f>
        <v>0</v>
      </c>
      <c r="G133" s="508">
        <f>'B18'!G6</f>
        <v>0</v>
      </c>
      <c r="H133" s="508"/>
      <c r="I133" s="508"/>
      <c r="J133" s="508"/>
      <c r="K133" s="814" t="s">
        <v>183</v>
      </c>
    </row>
    <row r="134" spans="1:11" s="437" customFormat="1" x14ac:dyDescent="0.2">
      <c r="A134" s="487"/>
      <c r="B134" s="488" t="s">
        <v>584</v>
      </c>
      <c r="C134" s="501">
        <f>SUM(D134:J134)</f>
        <v>0</v>
      </c>
      <c r="D134" s="500">
        <f>'B18'!D11</f>
        <v>0</v>
      </c>
      <c r="E134" s="500">
        <f>'B18'!E11</f>
        <v>0</v>
      </c>
      <c r="F134" s="500">
        <f>'B18'!F11</f>
        <v>0</v>
      </c>
      <c r="G134" s="500">
        <f>'B18'!G11</f>
        <v>0</v>
      </c>
      <c r="H134" s="500"/>
      <c r="I134" s="500"/>
      <c r="J134" s="500"/>
      <c r="K134" s="803"/>
    </row>
    <row r="135" spans="1:11" s="437" customFormat="1" x14ac:dyDescent="0.2">
      <c r="A135" s="487"/>
      <c r="B135" s="488" t="s">
        <v>814</v>
      </c>
      <c r="C135" s="501"/>
      <c r="D135" s="500">
        <f>'B18'!D31</f>
        <v>0</v>
      </c>
      <c r="E135" s="500">
        <f>'B18'!E31</f>
        <v>0</v>
      </c>
      <c r="F135" s="500">
        <f>'B18'!F31</f>
        <v>0</v>
      </c>
      <c r="G135" s="500">
        <f>'B18'!G31</f>
        <v>0</v>
      </c>
      <c r="H135" s="500"/>
      <c r="I135" s="500"/>
      <c r="J135" s="500"/>
      <c r="K135" s="803"/>
    </row>
    <row r="136" spans="1:11" s="437" customFormat="1" x14ac:dyDescent="0.2">
      <c r="A136" s="487"/>
      <c r="B136" s="488" t="s">
        <v>988</v>
      </c>
      <c r="C136" s="501">
        <f>SUM(D136:J136)</f>
        <v>0</v>
      </c>
      <c r="D136" s="500">
        <f>'B18'!D32</f>
        <v>0</v>
      </c>
      <c r="E136" s="500">
        <f>'B18'!E32</f>
        <v>0</v>
      </c>
      <c r="F136" s="500">
        <f>'B18'!F32</f>
        <v>0</v>
      </c>
      <c r="G136" s="500">
        <f>'B18'!G32</f>
        <v>0</v>
      </c>
      <c r="H136" s="500"/>
      <c r="I136" s="500"/>
      <c r="J136" s="500"/>
      <c r="K136" s="803"/>
    </row>
    <row r="137" spans="1:11" s="437" customFormat="1" x14ac:dyDescent="0.2">
      <c r="A137" s="487"/>
      <c r="B137" s="486" t="s">
        <v>815</v>
      </c>
      <c r="C137" s="501">
        <f>SUM(D137:J137)</f>
        <v>0</v>
      </c>
      <c r="D137" s="500">
        <f>'B18'!D33</f>
        <v>0</v>
      </c>
      <c r="E137" s="500">
        <f>'B18'!E33</f>
        <v>0</v>
      </c>
      <c r="F137" s="500">
        <f>'B18'!F33</f>
        <v>0</v>
      </c>
      <c r="G137" s="500">
        <f>'B18'!G33</f>
        <v>0</v>
      </c>
      <c r="H137" s="500"/>
      <c r="I137" s="500"/>
      <c r="J137" s="500"/>
      <c r="K137" s="803"/>
    </row>
    <row r="138" spans="1:11" s="437" customFormat="1" x14ac:dyDescent="0.2">
      <c r="A138" s="491">
        <v>5</v>
      </c>
      <c r="B138" s="498" t="s">
        <v>713</v>
      </c>
      <c r="C138" s="504"/>
      <c r="D138" s="504"/>
      <c r="E138" s="504"/>
      <c r="F138" s="504"/>
      <c r="G138" s="504"/>
      <c r="H138" s="504"/>
      <c r="I138" s="504"/>
      <c r="J138" s="504"/>
      <c r="K138" s="806"/>
    </row>
    <row r="139" spans="1:11" s="492" customFormat="1" ht="19.5" x14ac:dyDescent="0.2">
      <c r="A139" s="490" t="s">
        <v>774</v>
      </c>
      <c r="B139" s="489" t="s">
        <v>708</v>
      </c>
      <c r="C139" s="508">
        <f t="shared" ref="C139:J139" si="22">SUM(C140:C141)</f>
        <v>0</v>
      </c>
      <c r="D139" s="508">
        <f t="shared" si="22"/>
        <v>0</v>
      </c>
      <c r="E139" s="508">
        <f t="shared" si="22"/>
        <v>0</v>
      </c>
      <c r="F139" s="508">
        <f t="shared" si="22"/>
        <v>0</v>
      </c>
      <c r="G139" s="508">
        <f t="shared" si="22"/>
        <v>0</v>
      </c>
      <c r="H139" s="508">
        <f t="shared" si="22"/>
        <v>0</v>
      </c>
      <c r="I139" s="508">
        <f t="shared" si="22"/>
        <v>0</v>
      </c>
      <c r="J139" s="508">
        <f t="shared" si="22"/>
        <v>0</v>
      </c>
      <c r="K139" s="814" t="s">
        <v>189</v>
      </c>
    </row>
    <row r="140" spans="1:11" s="437" customFormat="1" x14ac:dyDescent="0.2">
      <c r="A140" s="487"/>
      <c r="B140" s="493" t="s">
        <v>707</v>
      </c>
      <c r="C140" s="501">
        <f>SUM(D140:J140)</f>
        <v>0</v>
      </c>
      <c r="D140" s="509">
        <f>'B19'!D21</f>
        <v>0</v>
      </c>
      <c r="E140" s="509">
        <f>'B19'!D22</f>
        <v>0</v>
      </c>
      <c r="F140" s="509">
        <f>'B19'!D23</f>
        <v>0</v>
      </c>
      <c r="G140" s="509"/>
      <c r="H140" s="509"/>
      <c r="I140" s="509"/>
      <c r="J140" s="509"/>
      <c r="K140" s="807"/>
    </row>
    <row r="141" spans="1:11" s="437" customFormat="1" x14ac:dyDescent="0.2">
      <c r="A141" s="487"/>
      <c r="B141" s="493" t="s">
        <v>745</v>
      </c>
      <c r="C141" s="501">
        <f>SUM(D141:J141)</f>
        <v>0</v>
      </c>
      <c r="D141" s="509">
        <f>'B19'!E21</f>
        <v>0</v>
      </c>
      <c r="E141" s="509">
        <f>'B19'!E22</f>
        <v>0</v>
      </c>
      <c r="F141" s="509">
        <f>'B19'!E23</f>
        <v>0</v>
      </c>
      <c r="G141" s="509"/>
      <c r="H141" s="509"/>
      <c r="I141" s="509"/>
      <c r="J141" s="509"/>
      <c r="K141" s="807"/>
    </row>
    <row r="142" spans="1:11" s="492" customFormat="1" ht="19.5" x14ac:dyDescent="0.2">
      <c r="A142" s="490" t="s">
        <v>773</v>
      </c>
      <c r="B142" s="489" t="s">
        <v>712</v>
      </c>
      <c r="C142" s="508">
        <f>SUM(C144:C147)</f>
        <v>0</v>
      </c>
      <c r="D142" s="508">
        <f>SUM(D143:D147)</f>
        <v>0</v>
      </c>
      <c r="E142" s="508">
        <f>SUM(E144:E147)</f>
        <v>0</v>
      </c>
      <c r="F142" s="508">
        <f>SUM(F144:F147)</f>
        <v>0</v>
      </c>
      <c r="G142" s="508">
        <f>SUM(G144:G147)</f>
        <v>0</v>
      </c>
      <c r="H142" s="508">
        <f t="shared" ref="H142:I142" si="23">SUM(H144:H147)</f>
        <v>0</v>
      </c>
      <c r="I142" s="508">
        <f t="shared" si="23"/>
        <v>0</v>
      </c>
      <c r="J142" s="508">
        <f>SUM(J144:J147)</f>
        <v>0</v>
      </c>
      <c r="K142" s="814" t="s">
        <v>207</v>
      </c>
    </row>
    <row r="143" spans="1:11" s="437" customFormat="1" x14ac:dyDescent="0.2">
      <c r="A143" s="494"/>
      <c r="B143" s="488" t="s">
        <v>584</v>
      </c>
      <c r="C143" s="501">
        <f>SUM(D143:J143)</f>
        <v>0</v>
      </c>
      <c r="D143" s="509">
        <f>'B20'!J12</f>
        <v>0</v>
      </c>
      <c r="E143" s="509">
        <f>'B20'!K12</f>
        <v>0</v>
      </c>
      <c r="F143" s="509">
        <f>'B20'!L12</f>
        <v>0</v>
      </c>
      <c r="G143" s="509">
        <f>'B20'!M12</f>
        <v>0</v>
      </c>
      <c r="H143" s="509"/>
      <c r="I143" s="509"/>
      <c r="J143" s="509"/>
      <c r="K143" s="807"/>
    </row>
    <row r="144" spans="1:11" s="437" customFormat="1" x14ac:dyDescent="0.2">
      <c r="A144" s="487"/>
      <c r="B144" s="488" t="s">
        <v>707</v>
      </c>
      <c r="C144" s="501">
        <f>SUM(D144:J144)</f>
        <v>0</v>
      </c>
      <c r="D144" s="509">
        <f>'B20'!D33</f>
        <v>0</v>
      </c>
      <c r="E144" s="509">
        <f>'B20'!D34</f>
        <v>0</v>
      </c>
      <c r="F144" s="509">
        <f>'B20'!D35</f>
        <v>0</v>
      </c>
      <c r="G144" s="509">
        <f>'B20'!D36</f>
        <v>0</v>
      </c>
      <c r="H144" s="509"/>
      <c r="I144" s="509"/>
      <c r="J144" s="509"/>
      <c r="K144" s="807"/>
    </row>
    <row r="145" spans="1:11" s="437" customFormat="1" x14ac:dyDescent="0.2">
      <c r="A145" s="487"/>
      <c r="B145" s="493" t="s">
        <v>711</v>
      </c>
      <c r="C145" s="501">
        <f>SUM(D145:J145)</f>
        <v>0</v>
      </c>
      <c r="D145" s="509">
        <f>'B20'!E33</f>
        <v>0</v>
      </c>
      <c r="E145" s="509">
        <f>'B20'!E34</f>
        <v>0</v>
      </c>
      <c r="F145" s="509">
        <f>'B20'!E35</f>
        <v>0</v>
      </c>
      <c r="G145" s="509">
        <f>'B20'!E36</f>
        <v>0</v>
      </c>
      <c r="H145" s="509"/>
      <c r="I145" s="509"/>
      <c r="J145" s="509"/>
      <c r="K145" s="807"/>
    </row>
    <row r="146" spans="1:11" s="437" customFormat="1" x14ac:dyDescent="0.2">
      <c r="A146" s="487"/>
      <c r="B146" s="493" t="s">
        <v>710</v>
      </c>
      <c r="C146" s="501">
        <f>SUM(D146:J146)</f>
        <v>0</v>
      </c>
      <c r="D146" s="509">
        <f>'B20'!F33</f>
        <v>0</v>
      </c>
      <c r="E146" s="509">
        <f>'B20'!F34</f>
        <v>0</v>
      </c>
      <c r="F146" s="509">
        <f>'B20'!F35</f>
        <v>0</v>
      </c>
      <c r="G146" s="509">
        <f>'B20'!F36</f>
        <v>0</v>
      </c>
      <c r="H146" s="509"/>
      <c r="I146" s="509"/>
      <c r="J146" s="509"/>
      <c r="K146" s="807"/>
    </row>
    <row r="147" spans="1:11" s="437" customFormat="1" x14ac:dyDescent="0.2">
      <c r="A147" s="487"/>
      <c r="B147" s="493" t="s">
        <v>709</v>
      </c>
      <c r="C147" s="501">
        <f>SUM(D147:J147)</f>
        <v>0</v>
      </c>
      <c r="D147" s="509">
        <f>'B20'!G33</f>
        <v>0</v>
      </c>
      <c r="E147" s="509">
        <f>'B20'!G34</f>
        <v>0</v>
      </c>
      <c r="F147" s="509">
        <f>'B20'!G35</f>
        <v>0</v>
      </c>
      <c r="G147" s="509">
        <f>'B20'!G36</f>
        <v>0</v>
      </c>
      <c r="H147" s="509"/>
      <c r="I147" s="509"/>
      <c r="J147" s="509"/>
      <c r="K147" s="807"/>
    </row>
    <row r="148" spans="1:11" s="492" customFormat="1" ht="19.5" x14ac:dyDescent="0.2">
      <c r="A148" s="490" t="s">
        <v>772</v>
      </c>
      <c r="B148" s="489" t="s">
        <v>613</v>
      </c>
      <c r="C148" s="508">
        <f t="shared" ref="C148:J148" si="24">SUM(C149:C150)</f>
        <v>0</v>
      </c>
      <c r="D148" s="508">
        <f t="shared" si="24"/>
        <v>0</v>
      </c>
      <c r="E148" s="508">
        <f t="shared" si="24"/>
        <v>0</v>
      </c>
      <c r="F148" s="508">
        <f t="shared" si="24"/>
        <v>0</v>
      </c>
      <c r="G148" s="508">
        <f t="shared" si="24"/>
        <v>0</v>
      </c>
      <c r="H148" s="508">
        <f t="shared" si="24"/>
        <v>0</v>
      </c>
      <c r="I148" s="508">
        <f t="shared" si="24"/>
        <v>0</v>
      </c>
      <c r="J148" s="508">
        <f t="shared" si="24"/>
        <v>0</v>
      </c>
      <c r="K148" s="814" t="s">
        <v>207</v>
      </c>
    </row>
    <row r="149" spans="1:11" s="437" customFormat="1" x14ac:dyDescent="0.2">
      <c r="A149" s="487"/>
      <c r="B149" s="488" t="s">
        <v>62</v>
      </c>
      <c r="C149" s="501">
        <f>SUM(D149:J149)</f>
        <v>0</v>
      </c>
      <c r="D149" s="509">
        <f>'B20'!H33</f>
        <v>0</v>
      </c>
      <c r="E149" s="509">
        <f>'B20'!H34</f>
        <v>0</v>
      </c>
      <c r="F149" s="509">
        <f>'B20'!H35</f>
        <v>0</v>
      </c>
      <c r="G149" s="509">
        <f>'B20'!H36</f>
        <v>0</v>
      </c>
      <c r="H149" s="509"/>
      <c r="I149" s="509"/>
      <c r="J149" s="509"/>
      <c r="K149" s="807"/>
    </row>
    <row r="150" spans="1:11" s="437" customFormat="1" x14ac:dyDescent="0.2">
      <c r="A150" s="487"/>
      <c r="B150" s="488" t="s">
        <v>365</v>
      </c>
      <c r="C150" s="501">
        <f>SUM(D150:J150)</f>
        <v>0</v>
      </c>
      <c r="D150" s="509">
        <f>'B20'!I33</f>
        <v>0</v>
      </c>
      <c r="E150" s="509">
        <f>'B20'!I34</f>
        <v>0</v>
      </c>
      <c r="F150" s="509">
        <f>'B20'!I35</f>
        <v>0</v>
      </c>
      <c r="G150" s="509">
        <f>'B20'!I36</f>
        <v>0</v>
      </c>
      <c r="H150" s="509"/>
      <c r="I150" s="509"/>
      <c r="J150" s="509"/>
      <c r="K150" s="807"/>
    </row>
    <row r="151" spans="1:11" s="437" customFormat="1" x14ac:dyDescent="0.2">
      <c r="A151" s="491">
        <v>6</v>
      </c>
      <c r="B151" s="498" t="s">
        <v>388</v>
      </c>
      <c r="C151" s="504"/>
      <c r="D151" s="504"/>
      <c r="E151" s="504"/>
      <c r="F151" s="504"/>
      <c r="G151" s="504"/>
      <c r="H151" s="504"/>
      <c r="I151" s="504"/>
      <c r="J151" s="504"/>
      <c r="K151" s="806"/>
    </row>
    <row r="152" spans="1:11" s="492" customFormat="1" ht="19.5" x14ac:dyDescent="0.2">
      <c r="A152" s="490" t="s">
        <v>771</v>
      </c>
      <c r="B152" s="489" t="s">
        <v>705</v>
      </c>
      <c r="C152" s="508">
        <f t="shared" ref="C152:J152" si="25">SUM(C153:C156)</f>
        <v>0</v>
      </c>
      <c r="D152" s="508">
        <f t="shared" si="25"/>
        <v>0</v>
      </c>
      <c r="E152" s="508">
        <f t="shared" si="25"/>
        <v>0</v>
      </c>
      <c r="F152" s="508">
        <f t="shared" si="25"/>
        <v>0</v>
      </c>
      <c r="G152" s="508">
        <f t="shared" si="25"/>
        <v>0</v>
      </c>
      <c r="H152" s="508">
        <f t="shared" si="25"/>
        <v>0</v>
      </c>
      <c r="I152" s="508">
        <f t="shared" si="25"/>
        <v>0</v>
      </c>
      <c r="J152" s="508">
        <f t="shared" si="25"/>
        <v>0</v>
      </c>
      <c r="K152" s="814" t="s">
        <v>213</v>
      </c>
    </row>
    <row r="153" spans="1:11" s="492" customFormat="1" ht="19.5" x14ac:dyDescent="0.2">
      <c r="A153" s="490"/>
      <c r="B153" s="493" t="s">
        <v>749</v>
      </c>
      <c r="C153" s="506">
        <f t="shared" ref="C153:C159" si="26">SUM(D153:J153)</f>
        <v>0</v>
      </c>
      <c r="D153" s="505">
        <f>'B21'!D15</f>
        <v>0</v>
      </c>
      <c r="E153" s="505">
        <f>'B21'!E15</f>
        <v>0</v>
      </c>
      <c r="F153" s="505">
        <f>'B21'!F15</f>
        <v>0</v>
      </c>
      <c r="G153" s="505">
        <f>'B21'!G15</f>
        <v>0</v>
      </c>
      <c r="H153" s="502"/>
      <c r="I153" s="502"/>
      <c r="J153" s="502"/>
      <c r="K153" s="809"/>
    </row>
    <row r="154" spans="1:11" s="437" customFormat="1" x14ac:dyDescent="0.2">
      <c r="A154" s="494"/>
      <c r="B154" s="493" t="s">
        <v>755</v>
      </c>
      <c r="C154" s="501">
        <f t="shared" si="26"/>
        <v>0</v>
      </c>
      <c r="D154" s="505">
        <f>'B21'!D16</f>
        <v>0</v>
      </c>
      <c r="E154" s="505">
        <f>'B21'!E16</f>
        <v>0</v>
      </c>
      <c r="F154" s="505">
        <f>'B21'!F16</f>
        <v>0</v>
      </c>
      <c r="G154" s="505">
        <f>'B21'!G16</f>
        <v>0</v>
      </c>
      <c r="H154" s="509"/>
      <c r="I154" s="509"/>
      <c r="J154" s="509"/>
      <c r="K154" s="807"/>
    </row>
    <row r="155" spans="1:11" s="437" customFormat="1" x14ac:dyDescent="0.2">
      <c r="A155" s="494"/>
      <c r="B155" s="493" t="s">
        <v>756</v>
      </c>
      <c r="C155" s="501">
        <f t="shared" si="26"/>
        <v>0</v>
      </c>
      <c r="D155" s="505">
        <f>'B21'!D17</f>
        <v>0</v>
      </c>
      <c r="E155" s="505">
        <f>'B21'!E17</f>
        <v>0</v>
      </c>
      <c r="F155" s="505">
        <f>'B21'!F17</f>
        <v>0</v>
      </c>
      <c r="G155" s="505">
        <f>'B21'!G17</f>
        <v>0</v>
      </c>
      <c r="H155" s="509"/>
      <c r="I155" s="509"/>
      <c r="J155" s="509"/>
      <c r="K155" s="807"/>
    </row>
    <row r="156" spans="1:11" s="437" customFormat="1" x14ac:dyDescent="0.2">
      <c r="A156" s="494"/>
      <c r="B156" s="493" t="s">
        <v>757</v>
      </c>
      <c r="C156" s="501">
        <f t="shared" si="26"/>
        <v>0</v>
      </c>
      <c r="D156" s="505">
        <f>'B21'!D18</f>
        <v>0</v>
      </c>
      <c r="E156" s="505">
        <f>'B21'!E18</f>
        <v>0</v>
      </c>
      <c r="F156" s="505">
        <f>'B21'!F18</f>
        <v>0</v>
      </c>
      <c r="G156" s="505">
        <f>'B21'!G18</f>
        <v>0</v>
      </c>
      <c r="H156" s="509"/>
      <c r="I156" s="509"/>
      <c r="J156" s="509"/>
      <c r="K156" s="807"/>
    </row>
    <row r="157" spans="1:11" s="437" customFormat="1" x14ac:dyDescent="0.2">
      <c r="A157" s="494"/>
      <c r="B157" s="493" t="s">
        <v>758</v>
      </c>
      <c r="C157" s="501">
        <f t="shared" si="26"/>
        <v>0</v>
      </c>
      <c r="D157" s="505">
        <f>'B21'!D19</f>
        <v>0</v>
      </c>
      <c r="E157" s="505">
        <f>'B21'!E19</f>
        <v>0</v>
      </c>
      <c r="F157" s="505">
        <f>'B21'!F19</f>
        <v>0</v>
      </c>
      <c r="G157" s="505">
        <f>'B21'!G19</f>
        <v>0</v>
      </c>
      <c r="H157" s="509"/>
      <c r="I157" s="509"/>
      <c r="J157" s="509"/>
      <c r="K157" s="807"/>
    </row>
    <row r="158" spans="1:11" s="437" customFormat="1" x14ac:dyDescent="0.2">
      <c r="A158" s="494"/>
      <c r="B158" s="493" t="s">
        <v>759</v>
      </c>
      <c r="C158" s="501">
        <f t="shared" si="26"/>
        <v>0</v>
      </c>
      <c r="D158" s="505">
        <f>'B21'!D20</f>
        <v>0</v>
      </c>
      <c r="E158" s="505">
        <f>'B21'!E20</f>
        <v>0</v>
      </c>
      <c r="F158" s="505">
        <f>'B21'!F20</f>
        <v>0</v>
      </c>
      <c r="G158" s="505">
        <f>'B21'!G20</f>
        <v>0</v>
      </c>
      <c r="H158" s="509"/>
      <c r="I158" s="509"/>
      <c r="J158" s="509"/>
      <c r="K158" s="807"/>
    </row>
    <row r="159" spans="1:11" s="437" customFormat="1" x14ac:dyDescent="0.2">
      <c r="A159" s="494"/>
      <c r="B159" s="493" t="s">
        <v>760</v>
      </c>
      <c r="C159" s="501">
        <f t="shared" si="26"/>
        <v>0</v>
      </c>
      <c r="D159" s="505">
        <f>'B21'!D21</f>
        <v>0</v>
      </c>
      <c r="E159" s="505">
        <f>'B21'!E21</f>
        <v>0</v>
      </c>
      <c r="F159" s="505">
        <f>'B21'!F21</f>
        <v>0</v>
      </c>
      <c r="G159" s="505">
        <f>'B21'!G21</f>
        <v>0</v>
      </c>
      <c r="H159" s="509"/>
      <c r="I159" s="509"/>
      <c r="J159" s="509"/>
      <c r="K159" s="807"/>
    </row>
    <row r="160" spans="1:11" s="492" customFormat="1" ht="19.5" x14ac:dyDescent="0.2">
      <c r="A160" s="490" t="s">
        <v>770</v>
      </c>
      <c r="B160" s="489" t="s">
        <v>706</v>
      </c>
      <c r="C160" s="508">
        <f t="shared" ref="C160:J160" si="27">SUM(C161:C164)</f>
        <v>0</v>
      </c>
      <c r="D160" s="508">
        <f t="shared" si="27"/>
        <v>0</v>
      </c>
      <c r="E160" s="508">
        <f t="shared" si="27"/>
        <v>0</v>
      </c>
      <c r="F160" s="508">
        <f t="shared" si="27"/>
        <v>0</v>
      </c>
      <c r="G160" s="508">
        <f t="shared" si="27"/>
        <v>0</v>
      </c>
      <c r="H160" s="508">
        <f t="shared" si="27"/>
        <v>0</v>
      </c>
      <c r="I160" s="508">
        <f t="shared" si="27"/>
        <v>0</v>
      </c>
      <c r="J160" s="508">
        <f t="shared" si="27"/>
        <v>0</v>
      </c>
      <c r="K160" s="814" t="s">
        <v>240</v>
      </c>
    </row>
    <row r="161" spans="1:11" s="492" customFormat="1" ht="19.5" x14ac:dyDescent="0.2">
      <c r="A161" s="490"/>
      <c r="B161" s="493" t="s">
        <v>749</v>
      </c>
      <c r="C161" s="506">
        <f t="shared" ref="C161:C167" si="28">SUM(D161:J161)</f>
        <v>0</v>
      </c>
      <c r="D161" s="505">
        <f>'B22'!D28</f>
        <v>0</v>
      </c>
      <c r="E161" s="505">
        <f>'B22'!E28</f>
        <v>0</v>
      </c>
      <c r="F161" s="505">
        <f>'B22'!F28</f>
        <v>0</v>
      </c>
      <c r="G161" s="505">
        <f>'B22'!G28</f>
        <v>0</v>
      </c>
      <c r="H161" s="502"/>
      <c r="I161" s="502"/>
      <c r="J161" s="502"/>
      <c r="K161" s="809"/>
    </row>
    <row r="162" spans="1:11" s="437" customFormat="1" x14ac:dyDescent="0.2">
      <c r="A162" s="494"/>
      <c r="B162" s="493" t="s">
        <v>755</v>
      </c>
      <c r="C162" s="501">
        <f t="shared" si="28"/>
        <v>0</v>
      </c>
      <c r="D162" s="505">
        <f>'B22'!D29</f>
        <v>0</v>
      </c>
      <c r="E162" s="505">
        <f>'B22'!E29</f>
        <v>0</v>
      </c>
      <c r="F162" s="505">
        <f>'B22'!F29</f>
        <v>0</v>
      </c>
      <c r="G162" s="505">
        <f>'B22'!G29</f>
        <v>0</v>
      </c>
      <c r="H162" s="509"/>
      <c r="I162" s="509"/>
      <c r="J162" s="509"/>
      <c r="K162" s="807"/>
    </row>
    <row r="163" spans="1:11" s="437" customFormat="1" x14ac:dyDescent="0.2">
      <c r="A163" s="494"/>
      <c r="B163" s="493" t="s">
        <v>756</v>
      </c>
      <c r="C163" s="501">
        <f t="shared" si="28"/>
        <v>0</v>
      </c>
      <c r="D163" s="505">
        <f>'B22'!D30</f>
        <v>0</v>
      </c>
      <c r="E163" s="505">
        <f>'B22'!E30</f>
        <v>0</v>
      </c>
      <c r="F163" s="505">
        <f>'B22'!F30</f>
        <v>0</v>
      </c>
      <c r="G163" s="505">
        <f>'B22'!G30</f>
        <v>0</v>
      </c>
      <c r="H163" s="509"/>
      <c r="I163" s="509"/>
      <c r="J163" s="509"/>
      <c r="K163" s="807"/>
    </row>
    <row r="164" spans="1:11" s="437" customFormat="1" x14ac:dyDescent="0.2">
      <c r="A164" s="494"/>
      <c r="B164" s="493" t="s">
        <v>757</v>
      </c>
      <c r="C164" s="501">
        <f t="shared" si="28"/>
        <v>0</v>
      </c>
      <c r="D164" s="505">
        <f>'B22'!D31</f>
        <v>0</v>
      </c>
      <c r="E164" s="505">
        <f>'B22'!E31</f>
        <v>0</v>
      </c>
      <c r="F164" s="505">
        <f>'B22'!F31</f>
        <v>0</v>
      </c>
      <c r="G164" s="505">
        <f>'B22'!G31</f>
        <v>0</v>
      </c>
      <c r="H164" s="509"/>
      <c r="I164" s="509"/>
      <c r="J164" s="509"/>
      <c r="K164" s="807"/>
    </row>
    <row r="165" spans="1:11" s="437" customFormat="1" ht="17.45" customHeight="1" x14ac:dyDescent="0.2">
      <c r="A165" s="494"/>
      <c r="B165" s="493" t="s">
        <v>758</v>
      </c>
      <c r="C165" s="501">
        <f t="shared" si="28"/>
        <v>0</v>
      </c>
      <c r="D165" s="505">
        <f>'B22'!D32</f>
        <v>0</v>
      </c>
      <c r="E165" s="505">
        <f>'B22'!E32</f>
        <v>0</v>
      </c>
      <c r="F165" s="505">
        <f>'B22'!F32</f>
        <v>0</v>
      </c>
      <c r="G165" s="505">
        <f>'B22'!G32</f>
        <v>0</v>
      </c>
      <c r="H165" s="509"/>
      <c r="I165" s="509"/>
      <c r="J165" s="509"/>
      <c r="K165" s="807"/>
    </row>
    <row r="166" spans="1:11" s="437" customFormat="1" x14ac:dyDescent="0.2">
      <c r="A166" s="494"/>
      <c r="B166" s="493" t="s">
        <v>759</v>
      </c>
      <c r="C166" s="501">
        <f t="shared" si="28"/>
        <v>0</v>
      </c>
      <c r="D166" s="505">
        <f>'B22'!D33</f>
        <v>0</v>
      </c>
      <c r="E166" s="505">
        <f>'B22'!E33</f>
        <v>0</v>
      </c>
      <c r="F166" s="505">
        <f>'B22'!F33</f>
        <v>0</v>
      </c>
      <c r="G166" s="505">
        <f>'B22'!G33</f>
        <v>0</v>
      </c>
      <c r="H166" s="509"/>
      <c r="I166" s="509"/>
      <c r="J166" s="509"/>
      <c r="K166" s="807"/>
    </row>
    <row r="167" spans="1:11" s="437" customFormat="1" x14ac:dyDescent="0.2">
      <c r="A167" s="494"/>
      <c r="B167" s="493" t="s">
        <v>760</v>
      </c>
      <c r="C167" s="501">
        <f t="shared" si="28"/>
        <v>0</v>
      </c>
      <c r="D167" s="505">
        <f>'B22'!D34</f>
        <v>0</v>
      </c>
      <c r="E167" s="505">
        <f>'B22'!E34</f>
        <v>0</v>
      </c>
      <c r="F167" s="505">
        <f>'B22'!F34</f>
        <v>0</v>
      </c>
      <c r="G167" s="505">
        <f>'B22'!G34</f>
        <v>0</v>
      </c>
      <c r="H167" s="509"/>
      <c r="I167" s="509"/>
      <c r="J167" s="509"/>
      <c r="K167" s="807"/>
    </row>
    <row r="168" spans="1:11" s="437" customFormat="1" x14ac:dyDescent="0.2">
      <c r="A168" s="491">
        <v>7</v>
      </c>
      <c r="B168" s="498" t="s">
        <v>704</v>
      </c>
      <c r="C168" s="504"/>
      <c r="D168" s="504"/>
      <c r="E168" s="504"/>
      <c r="F168" s="504"/>
      <c r="G168" s="504"/>
      <c r="H168" s="504"/>
      <c r="I168" s="504"/>
      <c r="J168" s="504"/>
      <c r="K168" s="806"/>
    </row>
    <row r="169" spans="1:11" s="492" customFormat="1" ht="19.5" x14ac:dyDescent="0.2">
      <c r="A169" s="490" t="s">
        <v>769</v>
      </c>
      <c r="B169" s="489" t="s">
        <v>703</v>
      </c>
      <c r="C169" s="508">
        <f t="shared" ref="C169:J169" si="29">SUM(C170:C172)</f>
        <v>0</v>
      </c>
      <c r="D169" s="508">
        <f t="shared" si="29"/>
        <v>0</v>
      </c>
      <c r="E169" s="508">
        <f t="shared" si="29"/>
        <v>0</v>
      </c>
      <c r="F169" s="508">
        <f t="shared" si="29"/>
        <v>0</v>
      </c>
      <c r="G169" s="508">
        <f t="shared" si="29"/>
        <v>0</v>
      </c>
      <c r="H169" s="508">
        <f t="shared" si="29"/>
        <v>0</v>
      </c>
      <c r="I169" s="508">
        <f t="shared" si="29"/>
        <v>0</v>
      </c>
      <c r="J169" s="508">
        <f t="shared" si="29"/>
        <v>0</v>
      </c>
      <c r="K169" s="814" t="s">
        <v>252</v>
      </c>
    </row>
    <row r="170" spans="1:11" s="492" customFormat="1" ht="19.5" x14ac:dyDescent="0.2">
      <c r="A170" s="490"/>
      <c r="B170" s="493" t="s">
        <v>761</v>
      </c>
      <c r="C170" s="506">
        <f t="shared" ref="C170:C175" si="30">SUM(D170:J170)</f>
        <v>0</v>
      </c>
      <c r="D170" s="505">
        <f>'B23'!D17</f>
        <v>0</v>
      </c>
      <c r="E170" s="505">
        <f>'B23'!E17</f>
        <v>0</v>
      </c>
      <c r="F170" s="505">
        <f>'B23'!F17</f>
        <v>0</v>
      </c>
      <c r="G170" s="505">
        <f>'B23'!G17</f>
        <v>0</v>
      </c>
      <c r="H170" s="502"/>
      <c r="I170" s="502"/>
      <c r="J170" s="502"/>
      <c r="K170" s="809"/>
    </row>
    <row r="171" spans="1:11" s="437" customFormat="1" x14ac:dyDescent="0.2">
      <c r="A171" s="487"/>
      <c r="B171" s="488" t="s">
        <v>762</v>
      </c>
      <c r="C171" s="501">
        <f t="shared" si="30"/>
        <v>0</v>
      </c>
      <c r="D171" s="505">
        <f>'B23'!D18</f>
        <v>0</v>
      </c>
      <c r="E171" s="505">
        <f>'B23'!E18</f>
        <v>0</v>
      </c>
      <c r="F171" s="505">
        <f>'B23'!F18</f>
        <v>0</v>
      </c>
      <c r="G171" s="505">
        <f>'B23'!G18</f>
        <v>0</v>
      </c>
      <c r="H171" s="500"/>
      <c r="I171" s="500"/>
      <c r="J171" s="500"/>
      <c r="K171" s="803"/>
    </row>
    <row r="172" spans="1:11" s="437" customFormat="1" x14ac:dyDescent="0.2">
      <c r="A172" s="487"/>
      <c r="B172" s="488" t="s">
        <v>763</v>
      </c>
      <c r="C172" s="501">
        <f t="shared" si="30"/>
        <v>0</v>
      </c>
      <c r="D172" s="505">
        <f>'B23'!D19</f>
        <v>0</v>
      </c>
      <c r="E172" s="505">
        <f>'B23'!E19</f>
        <v>0</v>
      </c>
      <c r="F172" s="505">
        <f>'B23'!F19</f>
        <v>0</v>
      </c>
      <c r="G172" s="505">
        <f>'B23'!G19</f>
        <v>0</v>
      </c>
      <c r="H172" s="500"/>
      <c r="I172" s="500"/>
      <c r="J172" s="500"/>
      <c r="K172" s="803"/>
    </row>
    <row r="173" spans="1:11" s="437" customFormat="1" x14ac:dyDescent="0.2">
      <c r="A173" s="487"/>
      <c r="B173" s="488" t="s">
        <v>764</v>
      </c>
      <c r="C173" s="501">
        <f t="shared" si="30"/>
        <v>0</v>
      </c>
      <c r="D173" s="505">
        <f>'B23'!D20</f>
        <v>0</v>
      </c>
      <c r="E173" s="505">
        <f>'B23'!E20</f>
        <v>0</v>
      </c>
      <c r="F173" s="505">
        <f>'B23'!F20</f>
        <v>0</v>
      </c>
      <c r="G173" s="505">
        <f>'B23'!G20</f>
        <v>0</v>
      </c>
      <c r="H173" s="500"/>
      <c r="I173" s="500"/>
      <c r="J173" s="500"/>
      <c r="K173" s="803"/>
    </row>
    <row r="174" spans="1:11" s="437" customFormat="1" x14ac:dyDescent="0.2">
      <c r="A174" s="487"/>
      <c r="B174" s="488" t="s">
        <v>765</v>
      </c>
      <c r="C174" s="501">
        <f t="shared" si="30"/>
        <v>0</v>
      </c>
      <c r="D174" s="505">
        <f>'B23'!D21</f>
        <v>0</v>
      </c>
      <c r="E174" s="505">
        <f>'B23'!E21</f>
        <v>0</v>
      </c>
      <c r="F174" s="505">
        <f>'B23'!F21</f>
        <v>0</v>
      </c>
      <c r="G174" s="505">
        <f>'B23'!G21</f>
        <v>0</v>
      </c>
      <c r="H174" s="500"/>
      <c r="I174" s="500"/>
      <c r="J174" s="500"/>
      <c r="K174" s="803"/>
    </row>
    <row r="175" spans="1:11" s="437" customFormat="1" x14ac:dyDescent="0.2">
      <c r="A175" s="487"/>
      <c r="B175" s="488" t="s">
        <v>766</v>
      </c>
      <c r="C175" s="501">
        <f t="shared" si="30"/>
        <v>0</v>
      </c>
      <c r="D175" s="505">
        <f>'B23'!D22</f>
        <v>0</v>
      </c>
      <c r="E175" s="505">
        <f>'B23'!E22</f>
        <v>0</v>
      </c>
      <c r="F175" s="505">
        <f>'B23'!F22</f>
        <v>0</v>
      </c>
      <c r="G175" s="505">
        <f>'B23'!G22</f>
        <v>0</v>
      </c>
      <c r="H175" s="500"/>
      <c r="I175" s="500"/>
      <c r="J175" s="500"/>
      <c r="K175" s="803"/>
    </row>
    <row r="176" spans="1:11" s="492" customFormat="1" ht="19.5" x14ac:dyDescent="0.2">
      <c r="A176" s="490" t="s">
        <v>768</v>
      </c>
      <c r="B176" s="489" t="s">
        <v>666</v>
      </c>
      <c r="C176" s="508">
        <f t="shared" ref="C176:J176" si="31">SUM(C177:C179)</f>
        <v>0</v>
      </c>
      <c r="D176" s="508">
        <f t="shared" si="31"/>
        <v>0</v>
      </c>
      <c r="E176" s="508">
        <f t="shared" si="31"/>
        <v>0</v>
      </c>
      <c r="F176" s="508">
        <f t="shared" si="31"/>
        <v>0</v>
      </c>
      <c r="G176" s="508">
        <f t="shared" si="31"/>
        <v>0</v>
      </c>
      <c r="H176" s="508">
        <f t="shared" si="31"/>
        <v>0</v>
      </c>
      <c r="I176" s="508">
        <f t="shared" si="31"/>
        <v>0</v>
      </c>
      <c r="J176" s="508">
        <f t="shared" si="31"/>
        <v>0</v>
      </c>
      <c r="K176" s="814" t="s">
        <v>262</v>
      </c>
    </row>
    <row r="177" spans="1:11" s="492" customFormat="1" ht="19.5" x14ac:dyDescent="0.2">
      <c r="A177" s="490"/>
      <c r="B177" s="493" t="s">
        <v>761</v>
      </c>
      <c r="C177" s="506">
        <f t="shared" ref="C177:C182" si="32">SUM(D177:J177)</f>
        <v>0</v>
      </c>
      <c r="D177" s="505">
        <f>'B24'!D23</f>
        <v>0</v>
      </c>
      <c r="E177" s="505">
        <f>'B24'!E23</f>
        <v>0</v>
      </c>
      <c r="F177" s="505">
        <f>'B24'!F23</f>
        <v>0</v>
      </c>
      <c r="G177" s="505">
        <f>'B24'!G23</f>
        <v>0</v>
      </c>
      <c r="H177" s="502"/>
      <c r="I177" s="502"/>
      <c r="J177" s="502"/>
      <c r="K177" s="809"/>
    </row>
    <row r="178" spans="1:11" s="437" customFormat="1" x14ac:dyDescent="0.2">
      <c r="A178" s="487"/>
      <c r="B178" s="488" t="s">
        <v>762</v>
      </c>
      <c r="C178" s="501">
        <f t="shared" si="32"/>
        <v>0</v>
      </c>
      <c r="D178" s="505">
        <f>'B24'!D24</f>
        <v>0</v>
      </c>
      <c r="E178" s="505">
        <f>'B24'!E24</f>
        <v>0</v>
      </c>
      <c r="F178" s="505">
        <f>'B24'!F24</f>
        <v>0</v>
      </c>
      <c r="G178" s="505">
        <f>'B24'!G24</f>
        <v>0</v>
      </c>
      <c r="H178" s="500"/>
      <c r="I178" s="500"/>
      <c r="J178" s="500"/>
      <c r="K178" s="803"/>
    </row>
    <row r="179" spans="1:11" s="437" customFormat="1" x14ac:dyDescent="0.2">
      <c r="A179" s="487"/>
      <c r="B179" s="488" t="s">
        <v>763</v>
      </c>
      <c r="C179" s="501">
        <f t="shared" si="32"/>
        <v>0</v>
      </c>
      <c r="D179" s="505">
        <f>'B24'!D25</f>
        <v>0</v>
      </c>
      <c r="E179" s="505">
        <f>'B24'!E25</f>
        <v>0</v>
      </c>
      <c r="F179" s="505">
        <f>'B24'!F25</f>
        <v>0</v>
      </c>
      <c r="G179" s="505">
        <f>'B24'!G25</f>
        <v>0</v>
      </c>
      <c r="H179" s="500"/>
      <c r="I179" s="500"/>
      <c r="J179" s="500"/>
      <c r="K179" s="803"/>
    </row>
    <row r="180" spans="1:11" s="437" customFormat="1" x14ac:dyDescent="0.2">
      <c r="A180" s="487"/>
      <c r="B180" s="488" t="s">
        <v>764</v>
      </c>
      <c r="C180" s="501">
        <f t="shared" si="32"/>
        <v>0</v>
      </c>
      <c r="D180" s="505">
        <f>'B24'!D26</f>
        <v>0</v>
      </c>
      <c r="E180" s="505">
        <f>'B24'!E26</f>
        <v>0</v>
      </c>
      <c r="F180" s="505">
        <f>'B24'!F26</f>
        <v>0</v>
      </c>
      <c r="G180" s="505">
        <f>'B24'!G26</f>
        <v>0</v>
      </c>
      <c r="H180" s="500"/>
      <c r="I180" s="500"/>
      <c r="J180" s="500"/>
      <c r="K180" s="803"/>
    </row>
    <row r="181" spans="1:11" s="437" customFormat="1" x14ac:dyDescent="0.2">
      <c r="A181" s="487"/>
      <c r="B181" s="488" t="s">
        <v>765</v>
      </c>
      <c r="C181" s="501">
        <f t="shared" si="32"/>
        <v>0</v>
      </c>
      <c r="D181" s="505">
        <f>'B24'!D27</f>
        <v>0</v>
      </c>
      <c r="E181" s="505">
        <f>'B24'!E27</f>
        <v>0</v>
      </c>
      <c r="F181" s="505">
        <f>'B24'!F27</f>
        <v>0</v>
      </c>
      <c r="G181" s="505">
        <f>'B24'!G27</f>
        <v>0</v>
      </c>
      <c r="H181" s="500"/>
      <c r="I181" s="500"/>
      <c r="J181" s="500"/>
      <c r="K181" s="803"/>
    </row>
    <row r="182" spans="1:11" s="437" customFormat="1" x14ac:dyDescent="0.2">
      <c r="A182" s="487"/>
      <c r="B182" s="488" t="s">
        <v>766</v>
      </c>
      <c r="C182" s="501">
        <f t="shared" si="32"/>
        <v>0</v>
      </c>
      <c r="D182" s="505">
        <f>'B24'!D28</f>
        <v>0</v>
      </c>
      <c r="E182" s="505">
        <f>'B24'!E28</f>
        <v>0</v>
      </c>
      <c r="F182" s="505">
        <f>'B24'!F28</f>
        <v>0</v>
      </c>
      <c r="G182" s="505">
        <f>'B24'!G28</f>
        <v>0</v>
      </c>
      <c r="H182" s="500"/>
      <c r="I182" s="500"/>
      <c r="J182" s="500"/>
      <c r="K182" s="803"/>
    </row>
    <row r="183" spans="1:11" s="437" customFormat="1" ht="24" x14ac:dyDescent="0.2">
      <c r="A183" s="491">
        <v>8</v>
      </c>
      <c r="B183" s="498" t="s">
        <v>702</v>
      </c>
      <c r="C183" s="504"/>
      <c r="D183" s="504"/>
      <c r="E183" s="504"/>
      <c r="F183" s="504"/>
      <c r="G183" s="504"/>
      <c r="H183" s="504"/>
      <c r="I183" s="504"/>
      <c r="J183" s="504"/>
      <c r="K183" s="814" t="s">
        <v>263</v>
      </c>
    </row>
    <row r="184" spans="1:11" s="492" customFormat="1" ht="19.5" x14ac:dyDescent="0.2">
      <c r="A184" s="490"/>
      <c r="B184" s="489" t="s">
        <v>696</v>
      </c>
      <c r="C184" s="503">
        <f>SUM(D184:J184)</f>
        <v>0</v>
      </c>
      <c r="D184" s="502">
        <f>'B25'!D9</f>
        <v>0</v>
      </c>
      <c r="E184" s="502">
        <f>'B25'!E9</f>
        <v>0</v>
      </c>
      <c r="F184" s="502">
        <f>'B25'!F9</f>
        <v>0</v>
      </c>
      <c r="G184" s="502">
        <f>'B25'!G9</f>
        <v>0</v>
      </c>
      <c r="H184" s="502"/>
      <c r="I184" s="502"/>
      <c r="J184" s="502"/>
      <c r="K184" s="809"/>
    </row>
    <row r="185" spans="1:11" s="492" customFormat="1" ht="28.5" customHeight="1" x14ac:dyDescent="0.2">
      <c r="A185" s="490"/>
      <c r="B185" s="488" t="s">
        <v>928</v>
      </c>
      <c r="C185" s="503">
        <f>SUM(D185:G185)</f>
        <v>0</v>
      </c>
      <c r="D185" s="505">
        <f>'B25'!O22</f>
        <v>0</v>
      </c>
      <c r="E185" s="505">
        <f>'B25'!O23</f>
        <v>0</v>
      </c>
      <c r="F185" s="505">
        <f>'B25'!O24</f>
        <v>0</v>
      </c>
      <c r="G185" s="505">
        <f>'B25'!O25</f>
        <v>0</v>
      </c>
      <c r="H185" s="502"/>
      <c r="I185" s="502"/>
      <c r="J185" s="502"/>
      <c r="K185" s="809"/>
    </row>
    <row r="186" spans="1:11" s="437" customFormat="1" ht="24" x14ac:dyDescent="0.2">
      <c r="A186" s="487"/>
      <c r="B186" s="488" t="s">
        <v>990</v>
      </c>
      <c r="C186" s="511">
        <f>SUM(D186:J186)</f>
        <v>0</v>
      </c>
      <c r="D186" s="500">
        <f>'B25'!P22</f>
        <v>0</v>
      </c>
      <c r="E186" s="500">
        <f>'B25'!P23</f>
        <v>0</v>
      </c>
      <c r="F186" s="500">
        <f>'B25'!P24</f>
        <v>0</v>
      </c>
      <c r="G186" s="500">
        <f>'B25'!P25</f>
        <v>0</v>
      </c>
      <c r="H186" s="500"/>
      <c r="I186" s="500"/>
      <c r="J186" s="500"/>
      <c r="K186" s="803"/>
    </row>
    <row r="187" spans="1:11" s="437" customFormat="1" x14ac:dyDescent="0.2">
      <c r="A187" s="487"/>
      <c r="B187" s="488" t="s">
        <v>989</v>
      </c>
      <c r="C187" s="511">
        <f t="shared" ref="C187:C191" si="33">SUM(D187:J187)</f>
        <v>0</v>
      </c>
      <c r="D187" s="500">
        <f>'B25'!Q22</f>
        <v>0</v>
      </c>
      <c r="E187" s="500">
        <f>'B25'!Q23</f>
        <v>0</v>
      </c>
      <c r="F187" s="500">
        <f>'B25'!Q24</f>
        <v>0</v>
      </c>
      <c r="G187" s="500">
        <f>'B25'!Q25</f>
        <v>0</v>
      </c>
      <c r="H187" s="500"/>
      <c r="I187" s="500"/>
      <c r="J187" s="500"/>
      <c r="K187" s="803"/>
    </row>
    <row r="188" spans="1:11" s="437" customFormat="1" ht="24" x14ac:dyDescent="0.2">
      <c r="A188" s="487"/>
      <c r="B188" s="488" t="s">
        <v>929</v>
      </c>
      <c r="C188" s="511">
        <f t="shared" si="33"/>
        <v>0</v>
      </c>
      <c r="D188" s="500">
        <f>'B25'!AC22</f>
        <v>0</v>
      </c>
      <c r="E188" s="500">
        <f>'B25'!AC23</f>
        <v>0</v>
      </c>
      <c r="F188" s="500">
        <f>'B25'!AC24</f>
        <v>0</v>
      </c>
      <c r="G188" s="500">
        <f>'B25'!AC25</f>
        <v>0</v>
      </c>
      <c r="H188" s="500"/>
      <c r="I188" s="500"/>
      <c r="J188" s="500"/>
      <c r="K188" s="803"/>
    </row>
    <row r="189" spans="1:11" s="437" customFormat="1" ht="24" x14ac:dyDescent="0.2">
      <c r="A189" s="487"/>
      <c r="B189" s="488" t="s">
        <v>701</v>
      </c>
      <c r="C189" s="511">
        <f t="shared" si="33"/>
        <v>0</v>
      </c>
      <c r="D189" s="500">
        <f>'B25'!AD22</f>
        <v>0</v>
      </c>
      <c r="E189" s="500">
        <f>'B25'!AD23</f>
        <v>0</v>
      </c>
      <c r="F189" s="500">
        <f>'B25'!AD24</f>
        <v>0</v>
      </c>
      <c r="G189" s="500">
        <f>'B25'!AD25</f>
        <v>0</v>
      </c>
      <c r="H189" s="500"/>
      <c r="I189" s="500"/>
      <c r="J189" s="500"/>
      <c r="K189" s="803"/>
    </row>
    <row r="190" spans="1:11" s="437" customFormat="1" ht="24" x14ac:dyDescent="0.2">
      <c r="A190" s="487"/>
      <c r="B190" s="488" t="s">
        <v>930</v>
      </c>
      <c r="C190" s="511"/>
      <c r="D190" s="500">
        <f>'B25'!AE22</f>
        <v>0</v>
      </c>
      <c r="E190" s="500">
        <f>'B25'!AE23</f>
        <v>0</v>
      </c>
      <c r="F190" s="500">
        <f>'B25'!AE24</f>
        <v>0</v>
      </c>
      <c r="G190" s="500">
        <f>'B25'!AE25</f>
        <v>0</v>
      </c>
      <c r="H190" s="500"/>
      <c r="I190" s="500"/>
      <c r="J190" s="500"/>
      <c r="K190" s="803"/>
    </row>
    <row r="191" spans="1:11" s="437" customFormat="1" x14ac:dyDescent="0.2">
      <c r="A191" s="487"/>
      <c r="B191" s="488" t="s">
        <v>700</v>
      </c>
      <c r="C191" s="511">
        <f t="shared" si="33"/>
        <v>0</v>
      </c>
      <c r="D191" s="500">
        <f>'B25'!AF22</f>
        <v>0</v>
      </c>
      <c r="E191" s="500">
        <f>'B25'!AF23</f>
        <v>0</v>
      </c>
      <c r="F191" s="500">
        <f>'B25'!AF24</f>
        <v>0</v>
      </c>
      <c r="G191" s="500">
        <f>'B25'!AF25</f>
        <v>0</v>
      </c>
      <c r="H191" s="500"/>
      <c r="I191" s="500"/>
      <c r="J191" s="500"/>
      <c r="K191" s="803"/>
    </row>
    <row r="192" spans="1:11" s="437" customFormat="1" ht="26.25" customHeight="1" x14ac:dyDescent="0.2">
      <c r="A192" s="491">
        <v>9</v>
      </c>
      <c r="B192" s="498" t="s">
        <v>699</v>
      </c>
      <c r="C192" s="504"/>
      <c r="D192" s="504"/>
      <c r="E192" s="504"/>
      <c r="F192" s="504"/>
      <c r="G192" s="504"/>
      <c r="H192" s="504"/>
      <c r="I192" s="504"/>
      <c r="J192" s="504"/>
      <c r="K192" s="814" t="s">
        <v>264</v>
      </c>
    </row>
    <row r="193" spans="1:11" s="492" customFormat="1" ht="19.5" x14ac:dyDescent="0.2">
      <c r="A193" s="490"/>
      <c r="B193" s="489" t="s">
        <v>696</v>
      </c>
      <c r="C193" s="858">
        <f>SUM(D193:J193)</f>
        <v>0</v>
      </c>
      <c r="D193" s="859">
        <f>'B26'!D8</f>
        <v>0</v>
      </c>
      <c r="E193" s="859">
        <f>'B26'!E8</f>
        <v>0</v>
      </c>
      <c r="F193" s="859">
        <f>'B26'!F8</f>
        <v>0</v>
      </c>
      <c r="G193" s="859">
        <f>'B26'!G8</f>
        <v>0</v>
      </c>
      <c r="H193" s="507"/>
      <c r="I193" s="507"/>
      <c r="J193" s="507"/>
      <c r="K193" s="808"/>
    </row>
    <row r="194" spans="1:11" s="437" customFormat="1" x14ac:dyDescent="0.2">
      <c r="A194" s="487"/>
      <c r="B194" s="488" t="s">
        <v>695</v>
      </c>
      <c r="C194" s="501">
        <f>SUM(D194:J194)</f>
        <v>0</v>
      </c>
      <c r="D194" s="500">
        <f>'B26'!N17</f>
        <v>0</v>
      </c>
      <c r="E194" s="500">
        <f>'B26'!N18</f>
        <v>0</v>
      </c>
      <c r="F194" s="500">
        <f>'B26'!N19</f>
        <v>0</v>
      </c>
      <c r="G194" s="500">
        <f>'B26'!N20</f>
        <v>0</v>
      </c>
      <c r="H194" s="500"/>
      <c r="I194" s="500"/>
      <c r="J194" s="500"/>
      <c r="K194" s="803"/>
    </row>
    <row r="195" spans="1:11" s="437" customFormat="1" x14ac:dyDescent="0.2">
      <c r="A195" s="487"/>
      <c r="B195" s="488" t="s">
        <v>767</v>
      </c>
      <c r="C195" s="501">
        <f>SUM(D195:J195)</f>
        <v>0</v>
      </c>
      <c r="D195" s="500">
        <f>'B26'!P17</f>
        <v>0</v>
      </c>
      <c r="E195" s="500">
        <f>'B26'!P18</f>
        <v>0</v>
      </c>
      <c r="F195" s="500">
        <f>'B26'!P19</f>
        <v>0</v>
      </c>
      <c r="G195" s="500">
        <f>'B26'!P20</f>
        <v>0</v>
      </c>
      <c r="H195" s="500"/>
      <c r="I195" s="500"/>
      <c r="J195" s="500"/>
      <c r="K195" s="803"/>
    </row>
    <row r="196" spans="1:11" s="492" customFormat="1" ht="24" x14ac:dyDescent="0.2">
      <c r="A196" s="490"/>
      <c r="B196" s="489" t="s">
        <v>981</v>
      </c>
      <c r="C196" s="860">
        <f>SUM(D196:J196)</f>
        <v>0</v>
      </c>
      <c r="D196" s="861">
        <f>'B26'!I8</f>
        <v>0</v>
      </c>
      <c r="E196" s="861">
        <f>'B26'!J8</f>
        <v>0</v>
      </c>
      <c r="F196" s="861">
        <f>'B26'!K8</f>
        <v>0</v>
      </c>
      <c r="G196" s="861">
        <f>'B26'!L8</f>
        <v>0</v>
      </c>
      <c r="H196" s="502"/>
      <c r="I196" s="502"/>
      <c r="J196" s="502"/>
      <c r="K196" s="809"/>
    </row>
    <row r="197" spans="1:11" s="437" customFormat="1" x14ac:dyDescent="0.2">
      <c r="A197" s="487"/>
      <c r="B197" s="488" t="s">
        <v>697</v>
      </c>
      <c r="C197" s="501">
        <f>SUM(D197:J197)</f>
        <v>0</v>
      </c>
      <c r="D197" s="500">
        <f>'B26'!AA17</f>
        <v>0</v>
      </c>
      <c r="E197" s="500">
        <f>'B26'!AA18</f>
        <v>0</v>
      </c>
      <c r="F197" s="500">
        <f>'B26'!AA19</f>
        <v>0</v>
      </c>
      <c r="G197" s="500">
        <f>'B26'!AA20</f>
        <v>0</v>
      </c>
      <c r="H197" s="500"/>
      <c r="I197" s="500"/>
      <c r="J197" s="500"/>
      <c r="K197" s="803"/>
    </row>
    <row r="198" spans="1:11" s="437" customFormat="1" x14ac:dyDescent="0.2">
      <c r="A198" s="491">
        <v>10</v>
      </c>
      <c r="B198" s="498" t="s">
        <v>991</v>
      </c>
      <c r="C198" s="504"/>
      <c r="D198" s="504"/>
      <c r="E198" s="504"/>
      <c r="F198" s="504"/>
      <c r="G198" s="504"/>
      <c r="H198" s="504"/>
      <c r="I198" s="504"/>
      <c r="J198" s="504"/>
      <c r="K198" s="814" t="s">
        <v>854</v>
      </c>
    </row>
    <row r="199" spans="1:11" s="437" customFormat="1" ht="24" x14ac:dyDescent="0.2">
      <c r="A199" s="490"/>
      <c r="B199" s="489" t="s">
        <v>546</v>
      </c>
      <c r="C199" s="503">
        <f>SUM(D199:J199)</f>
        <v>0</v>
      </c>
      <c r="D199" s="502">
        <f>'B27'!C8</f>
        <v>0</v>
      </c>
      <c r="E199" s="502">
        <f>'B27'!C9</f>
        <v>0</v>
      </c>
      <c r="F199" s="502">
        <f>'B27'!C10</f>
        <v>0</v>
      </c>
      <c r="G199" s="502"/>
      <c r="H199" s="502"/>
      <c r="I199" s="502"/>
      <c r="J199" s="502"/>
      <c r="K199" s="809"/>
    </row>
    <row r="200" spans="1:11" s="437" customFormat="1" x14ac:dyDescent="0.2">
      <c r="A200" s="490"/>
      <c r="B200" s="489" t="s">
        <v>845</v>
      </c>
      <c r="C200" s="503">
        <f>SUM(D200:J200)</f>
        <v>0</v>
      </c>
      <c r="D200" s="505">
        <f>'B27'!E7</f>
        <v>0</v>
      </c>
      <c r="E200" s="505">
        <f>'B27'!F7</f>
        <v>0</v>
      </c>
      <c r="F200" s="505">
        <f>'B27'!G7</f>
        <v>0</v>
      </c>
      <c r="G200" s="502"/>
      <c r="H200" s="502"/>
      <c r="I200" s="502"/>
      <c r="J200" s="502"/>
      <c r="K200" s="809"/>
    </row>
    <row r="201" spans="1:11" s="437" customFormat="1" x14ac:dyDescent="0.2">
      <c r="A201" s="490"/>
      <c r="B201" s="493" t="s">
        <v>931</v>
      </c>
      <c r="C201" s="503">
        <f t="shared" ref="C201:C207" si="34">SUM(D201:J201)</f>
        <v>0</v>
      </c>
      <c r="D201" s="505">
        <f>'B27'!E36</f>
        <v>0</v>
      </c>
      <c r="E201" s="505">
        <f>'B27'!F36</f>
        <v>0</v>
      </c>
      <c r="F201" s="505">
        <f>'B27'!G36</f>
        <v>0</v>
      </c>
      <c r="G201" s="502"/>
      <c r="H201" s="502"/>
      <c r="I201" s="502"/>
      <c r="J201" s="502"/>
      <c r="K201" s="809"/>
    </row>
    <row r="202" spans="1:11" s="437" customFormat="1" x14ac:dyDescent="0.2">
      <c r="A202" s="490"/>
      <c r="B202" s="493" t="s">
        <v>932</v>
      </c>
      <c r="C202" s="503">
        <f t="shared" si="34"/>
        <v>0</v>
      </c>
      <c r="D202" s="505">
        <f>'B27'!E37</f>
        <v>0</v>
      </c>
      <c r="E202" s="505">
        <f>'B27'!F37</f>
        <v>0</v>
      </c>
      <c r="F202" s="505">
        <f>'B27'!G37</f>
        <v>0</v>
      </c>
      <c r="G202" s="502"/>
      <c r="H202" s="502"/>
      <c r="I202" s="502"/>
      <c r="J202" s="502"/>
      <c r="K202" s="809"/>
    </row>
    <row r="203" spans="1:11" s="437" customFormat="1" ht="24" x14ac:dyDescent="0.2">
      <c r="A203" s="490"/>
      <c r="B203" s="493" t="s">
        <v>933</v>
      </c>
      <c r="C203" s="503">
        <f t="shared" si="34"/>
        <v>0</v>
      </c>
      <c r="D203" s="505">
        <f>'B27'!E38</f>
        <v>0</v>
      </c>
      <c r="E203" s="505">
        <f>'B27'!F38</f>
        <v>0</v>
      </c>
      <c r="F203" s="505">
        <f>'B27'!G38</f>
        <v>0</v>
      </c>
      <c r="G203" s="502"/>
      <c r="H203" s="502"/>
      <c r="I203" s="502"/>
      <c r="J203" s="502"/>
      <c r="K203" s="809"/>
    </row>
    <row r="204" spans="1:11" s="437" customFormat="1" x14ac:dyDescent="0.2">
      <c r="A204" s="490"/>
      <c r="B204" s="493" t="s">
        <v>934</v>
      </c>
      <c r="C204" s="503">
        <f t="shared" si="34"/>
        <v>0</v>
      </c>
      <c r="D204" s="505">
        <f>'B27'!E39</f>
        <v>0</v>
      </c>
      <c r="E204" s="505">
        <f>'B27'!F39</f>
        <v>0</v>
      </c>
      <c r="F204" s="505">
        <f>'B27'!G39</f>
        <v>0</v>
      </c>
      <c r="G204" s="502"/>
      <c r="H204" s="502"/>
      <c r="I204" s="502"/>
      <c r="J204" s="502"/>
      <c r="K204" s="809"/>
    </row>
    <row r="205" spans="1:11" s="437" customFormat="1" x14ac:dyDescent="0.2">
      <c r="A205" s="490"/>
      <c r="B205" s="493" t="s">
        <v>935</v>
      </c>
      <c r="C205" s="503">
        <f t="shared" si="34"/>
        <v>0</v>
      </c>
      <c r="D205" s="505">
        <f>'B27'!E40</f>
        <v>0</v>
      </c>
      <c r="E205" s="505">
        <f>'B27'!F40</f>
        <v>0</v>
      </c>
      <c r="F205" s="505">
        <f>'B27'!G40</f>
        <v>0</v>
      </c>
      <c r="G205" s="502"/>
      <c r="H205" s="502"/>
      <c r="I205" s="502"/>
      <c r="J205" s="502"/>
      <c r="K205" s="809"/>
    </row>
    <row r="206" spans="1:11" s="437" customFormat="1" x14ac:dyDescent="0.2">
      <c r="A206" s="490"/>
      <c r="B206" s="493" t="s">
        <v>936</v>
      </c>
      <c r="C206" s="503">
        <f t="shared" si="34"/>
        <v>0</v>
      </c>
      <c r="D206" s="505">
        <f>'B27'!E41</f>
        <v>0</v>
      </c>
      <c r="E206" s="505">
        <f>'B27'!F41</f>
        <v>0</v>
      </c>
      <c r="F206" s="505">
        <f>'B27'!G41</f>
        <v>0</v>
      </c>
      <c r="G206" s="502"/>
      <c r="H206" s="502"/>
      <c r="I206" s="502"/>
      <c r="J206" s="502"/>
      <c r="K206" s="809"/>
    </row>
    <row r="207" spans="1:11" s="437" customFormat="1" x14ac:dyDescent="0.2">
      <c r="A207" s="490"/>
      <c r="B207" s="493" t="s">
        <v>937</v>
      </c>
      <c r="C207" s="503">
        <f t="shared" si="34"/>
        <v>0</v>
      </c>
      <c r="D207" s="505">
        <f>'B27'!E42</f>
        <v>0</v>
      </c>
      <c r="E207" s="505">
        <f>'B27'!F42</f>
        <v>0</v>
      </c>
      <c r="F207" s="505">
        <f>'B27'!G42</f>
        <v>0</v>
      </c>
      <c r="G207" s="502"/>
      <c r="H207" s="502"/>
      <c r="I207" s="502"/>
      <c r="J207" s="502"/>
      <c r="K207" s="809"/>
    </row>
    <row r="208" spans="1:11" s="437" customFormat="1" x14ac:dyDescent="0.2">
      <c r="A208" s="491">
        <v>11</v>
      </c>
      <c r="B208" s="498" t="s">
        <v>694</v>
      </c>
      <c r="C208" s="504"/>
      <c r="D208" s="504"/>
      <c r="E208" s="504"/>
      <c r="F208" s="504"/>
      <c r="G208" s="504"/>
      <c r="H208" s="504"/>
      <c r="I208" s="504"/>
      <c r="J208" s="504"/>
      <c r="K208" s="814" t="s">
        <v>853</v>
      </c>
    </row>
    <row r="209" spans="1:11" s="437" customFormat="1" x14ac:dyDescent="0.2">
      <c r="A209" s="491"/>
      <c r="B209" s="489" t="s">
        <v>306</v>
      </c>
      <c r="C209" s="503">
        <f>SUM(D209:J209)</f>
        <v>0</v>
      </c>
      <c r="D209" s="503">
        <f>'B28'!C6</f>
        <v>0</v>
      </c>
      <c r="E209" s="503">
        <f>'B28'!C7</f>
        <v>0</v>
      </c>
      <c r="F209" s="503">
        <f>'B28'!C8</f>
        <v>0</v>
      </c>
      <c r="G209" s="503">
        <f>'B28'!C9</f>
        <v>0</v>
      </c>
      <c r="H209" s="503"/>
      <c r="I209" s="503"/>
      <c r="J209" s="503"/>
      <c r="K209" s="810"/>
    </row>
    <row r="210" spans="1:11" s="437" customFormat="1" x14ac:dyDescent="0.2">
      <c r="A210" s="491"/>
      <c r="B210" s="493" t="s">
        <v>938</v>
      </c>
      <c r="C210" s="503"/>
      <c r="D210" s="506"/>
      <c r="E210" s="506"/>
      <c r="F210" s="506"/>
      <c r="G210" s="506"/>
      <c r="H210" s="506"/>
      <c r="I210" s="506"/>
      <c r="J210" s="506"/>
      <c r="K210" s="811"/>
    </row>
    <row r="211" spans="1:11" s="437" customFormat="1" x14ac:dyDescent="0.2">
      <c r="A211" s="491"/>
      <c r="B211" s="493" t="s">
        <v>939</v>
      </c>
      <c r="C211" s="503">
        <f t="shared" ref="C211:C216" si="35">SUM(D211:J211)</f>
        <v>0</v>
      </c>
      <c r="D211" s="506">
        <f>'B28'!D6</f>
        <v>0</v>
      </c>
      <c r="E211" s="506">
        <f>'B28'!D7</f>
        <v>0</v>
      </c>
      <c r="F211" s="506">
        <f>'B28'!D8</f>
        <v>0</v>
      </c>
      <c r="G211" s="506">
        <f>'B28'!D9</f>
        <v>0</v>
      </c>
      <c r="H211" s="506"/>
      <c r="I211" s="506"/>
      <c r="J211" s="506"/>
      <c r="K211" s="811"/>
    </row>
    <row r="212" spans="1:11" s="437" customFormat="1" x14ac:dyDescent="0.2">
      <c r="A212" s="491"/>
      <c r="B212" s="493" t="s">
        <v>940</v>
      </c>
      <c r="C212" s="503">
        <f t="shared" si="35"/>
        <v>0</v>
      </c>
      <c r="D212" s="506">
        <f>'B28'!E6</f>
        <v>0</v>
      </c>
      <c r="E212" s="506">
        <f>'B28'!E7</f>
        <v>0</v>
      </c>
      <c r="F212" s="506">
        <f>'B28'!E8</f>
        <v>0</v>
      </c>
      <c r="G212" s="506">
        <f>'B28'!E9</f>
        <v>0</v>
      </c>
      <c r="H212" s="506"/>
      <c r="I212" s="506"/>
      <c r="J212" s="506"/>
      <c r="K212" s="811"/>
    </row>
    <row r="213" spans="1:11" s="437" customFormat="1" x14ac:dyDescent="0.2">
      <c r="A213" s="491"/>
      <c r="B213" s="493" t="s">
        <v>941</v>
      </c>
      <c r="C213" s="503">
        <f t="shared" si="35"/>
        <v>0</v>
      </c>
      <c r="D213" s="506">
        <f>'B28'!F6</f>
        <v>0</v>
      </c>
      <c r="E213" s="506">
        <f>'B28'!G7</f>
        <v>0</v>
      </c>
      <c r="F213" s="506">
        <f>'B28'!H8</f>
        <v>0</v>
      </c>
      <c r="G213" s="506">
        <f>'B28'!H9</f>
        <v>0</v>
      </c>
      <c r="H213" s="506"/>
      <c r="I213" s="506"/>
      <c r="J213" s="506"/>
      <c r="K213" s="811"/>
    </row>
    <row r="214" spans="1:11" s="437" customFormat="1" x14ac:dyDescent="0.2">
      <c r="A214" s="491"/>
      <c r="B214" s="493" t="s">
        <v>942</v>
      </c>
      <c r="C214" s="503">
        <f t="shared" si="35"/>
        <v>0</v>
      </c>
      <c r="D214" s="506">
        <f>'B28'!G6</f>
        <v>0</v>
      </c>
      <c r="E214" s="506">
        <f>'B28'!G7</f>
        <v>0</v>
      </c>
      <c r="F214" s="506">
        <f>'B28'!G8</f>
        <v>0</v>
      </c>
      <c r="G214" s="506">
        <f>'B28'!G9</f>
        <v>0</v>
      </c>
      <c r="H214" s="506"/>
      <c r="I214" s="506"/>
      <c r="J214" s="506"/>
      <c r="K214" s="811"/>
    </row>
    <row r="215" spans="1:11" s="437" customFormat="1" x14ac:dyDescent="0.2">
      <c r="A215" s="487"/>
      <c r="B215" s="488" t="s">
        <v>971</v>
      </c>
      <c r="C215" s="503">
        <f t="shared" si="35"/>
        <v>0</v>
      </c>
      <c r="D215" s="500">
        <f>'B28'!U6</f>
        <v>0</v>
      </c>
      <c r="E215" s="500">
        <f>'B28'!U7</f>
        <v>0</v>
      </c>
      <c r="F215" s="500">
        <f>'B28'!U8</f>
        <v>0</v>
      </c>
      <c r="G215" s="500">
        <f>'B28'!U9</f>
        <v>0</v>
      </c>
      <c r="H215" s="500"/>
      <c r="I215" s="500"/>
      <c r="J215" s="500"/>
      <c r="K215" s="803"/>
    </row>
    <row r="216" spans="1:11" s="437" customFormat="1" x14ac:dyDescent="0.2">
      <c r="A216" s="485"/>
      <c r="B216" s="862" t="s">
        <v>972</v>
      </c>
      <c r="C216" s="863">
        <f t="shared" si="35"/>
        <v>0</v>
      </c>
      <c r="D216" s="800">
        <f>'B28'!U6</f>
        <v>0</v>
      </c>
      <c r="E216" s="800">
        <f>'B28'!V7</f>
        <v>0</v>
      </c>
      <c r="F216" s="800">
        <f>'B28'!V8</f>
        <v>0</v>
      </c>
      <c r="G216" s="800">
        <f>'B28'!V9</f>
        <v>0</v>
      </c>
      <c r="H216" s="800"/>
      <c r="I216" s="800"/>
      <c r="J216" s="800"/>
      <c r="K216" s="812"/>
    </row>
  </sheetData>
  <sheetProtection formatCells="0" formatColumns="0" formatRows="0"/>
  <mergeCells count="11">
    <mergeCell ref="A1:K1"/>
    <mergeCell ref="A2:K2"/>
    <mergeCell ref="K3:K5"/>
    <mergeCell ref="A3:A5"/>
    <mergeCell ref="B3:B5"/>
    <mergeCell ref="D3:J3"/>
    <mergeCell ref="C3:C5"/>
    <mergeCell ref="D4:D5"/>
    <mergeCell ref="E4:E5"/>
    <mergeCell ref="F4:F5"/>
    <mergeCell ref="G4:J4"/>
  </mergeCells>
  <printOptions horizontalCentered="1"/>
  <pageMargins left="0.47244094488188981" right="0.15748031496062992" top="0.59055118110236227" bottom="0.17" header="0.31496062992125984" footer="0.21"/>
  <pageSetup paperSize="9" orientation="portrait" r:id="rId1"/>
  <headerFooter differentFirst="1">
    <oddHeader>&amp;C&amp;"Times New Roman,Regular"&amp;14&amp;P</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0000"/>
    <pageSetUpPr fitToPage="1"/>
  </sheetPr>
  <dimension ref="A1:W25"/>
  <sheetViews>
    <sheetView zoomScaleNormal="100" workbookViewId="0">
      <selection activeCell="M12" sqref="M12"/>
    </sheetView>
  </sheetViews>
  <sheetFormatPr defaultColWidth="8.85546875" defaultRowHeight="15" x14ac:dyDescent="0.2"/>
  <cols>
    <col min="1" max="1" width="4.140625" style="2" customWidth="1"/>
    <col min="2" max="2" width="41.28515625" style="10" customWidth="1"/>
    <col min="3" max="3" width="6.7109375" style="6" customWidth="1"/>
    <col min="4" max="7" width="6.140625" style="2" customWidth="1"/>
    <col min="8" max="8" width="11.42578125" style="2" customWidth="1"/>
    <col min="9" max="9" width="7" style="2" customWidth="1"/>
    <col min="10" max="10" width="7.7109375" style="2" customWidth="1"/>
    <col min="11" max="11" width="9.7109375" style="2" customWidth="1"/>
    <col min="12" max="14" width="8.42578125" style="2" customWidth="1"/>
    <col min="15" max="19" width="6.140625" style="2" customWidth="1"/>
    <col min="20" max="20" width="7.140625" style="2" customWidth="1"/>
    <col min="21" max="21" width="6.85546875" style="2" customWidth="1"/>
    <col min="22" max="22" width="8" style="2" customWidth="1"/>
    <col min="23" max="23" width="8.7109375" style="2"/>
    <col min="24" max="259" width="9.140625" style="2"/>
    <col min="260" max="260" width="4.140625" style="2" customWidth="1"/>
    <col min="261" max="261" width="32.42578125" style="2" customWidth="1"/>
    <col min="262" max="277" width="6.140625" style="2" customWidth="1"/>
    <col min="278" max="515" width="9.140625" style="2"/>
    <col min="516" max="516" width="4.140625" style="2" customWidth="1"/>
    <col min="517" max="517" width="32.42578125" style="2" customWidth="1"/>
    <col min="518" max="533" width="6.140625" style="2" customWidth="1"/>
    <col min="534" max="771" width="9.140625" style="2"/>
    <col min="772" max="772" width="4.140625" style="2" customWidth="1"/>
    <col min="773" max="773" width="32.42578125" style="2" customWidth="1"/>
    <col min="774" max="789" width="6.140625" style="2" customWidth="1"/>
    <col min="790" max="1027" width="9.140625" style="2"/>
    <col min="1028" max="1028" width="4.140625" style="2" customWidth="1"/>
    <col min="1029" max="1029" width="32.42578125" style="2" customWidth="1"/>
    <col min="1030" max="1045" width="6.140625" style="2" customWidth="1"/>
    <col min="1046" max="1283" width="9.140625" style="2"/>
    <col min="1284" max="1284" width="4.140625" style="2" customWidth="1"/>
    <col min="1285" max="1285" width="32.42578125" style="2" customWidth="1"/>
    <col min="1286" max="1301" width="6.140625" style="2" customWidth="1"/>
    <col min="1302" max="1539" width="9.140625" style="2"/>
    <col min="1540" max="1540" width="4.140625" style="2" customWidth="1"/>
    <col min="1541" max="1541" width="32.42578125" style="2" customWidth="1"/>
    <col min="1542" max="1557" width="6.140625" style="2" customWidth="1"/>
    <col min="1558" max="1795" width="9.140625" style="2"/>
    <col min="1796" max="1796" width="4.140625" style="2" customWidth="1"/>
    <col min="1797" max="1797" width="32.42578125" style="2" customWidth="1"/>
    <col min="1798" max="1813" width="6.140625" style="2" customWidth="1"/>
    <col min="1814" max="2051" width="9.140625" style="2"/>
    <col min="2052" max="2052" width="4.140625" style="2" customWidth="1"/>
    <col min="2053" max="2053" width="32.42578125" style="2" customWidth="1"/>
    <col min="2054" max="2069" width="6.140625" style="2" customWidth="1"/>
    <col min="2070" max="2307" width="9.140625" style="2"/>
    <col min="2308" max="2308" width="4.140625" style="2" customWidth="1"/>
    <col min="2309" max="2309" width="32.42578125" style="2" customWidth="1"/>
    <col min="2310" max="2325" width="6.140625" style="2" customWidth="1"/>
    <col min="2326" max="2563" width="9.140625" style="2"/>
    <col min="2564" max="2564" width="4.140625" style="2" customWidth="1"/>
    <col min="2565" max="2565" width="32.42578125" style="2" customWidth="1"/>
    <col min="2566" max="2581" width="6.140625" style="2" customWidth="1"/>
    <col min="2582" max="2819" width="9.140625" style="2"/>
    <col min="2820" max="2820" width="4.140625" style="2" customWidth="1"/>
    <col min="2821" max="2821" width="32.42578125" style="2" customWidth="1"/>
    <col min="2822" max="2837" width="6.140625" style="2" customWidth="1"/>
    <col min="2838" max="3075" width="9.140625" style="2"/>
    <col min="3076" max="3076" width="4.140625" style="2" customWidth="1"/>
    <col min="3077" max="3077" width="32.42578125" style="2" customWidth="1"/>
    <col min="3078" max="3093" width="6.140625" style="2" customWidth="1"/>
    <col min="3094" max="3331" width="9.140625" style="2"/>
    <col min="3332" max="3332" width="4.140625" style="2" customWidth="1"/>
    <col min="3333" max="3333" width="32.42578125" style="2" customWidth="1"/>
    <col min="3334" max="3349" width="6.140625" style="2" customWidth="1"/>
    <col min="3350" max="3587" width="9.140625" style="2"/>
    <col min="3588" max="3588" width="4.140625" style="2" customWidth="1"/>
    <col min="3589" max="3589" width="32.42578125" style="2" customWidth="1"/>
    <col min="3590" max="3605" width="6.140625" style="2" customWidth="1"/>
    <col min="3606" max="3843" width="9.140625" style="2"/>
    <col min="3844" max="3844" width="4.140625" style="2" customWidth="1"/>
    <col min="3845" max="3845" width="32.42578125" style="2" customWidth="1"/>
    <col min="3846" max="3861" width="6.140625" style="2" customWidth="1"/>
    <col min="3862" max="4099" width="9.140625" style="2"/>
    <col min="4100" max="4100" width="4.140625" style="2" customWidth="1"/>
    <col min="4101" max="4101" width="32.42578125" style="2" customWidth="1"/>
    <col min="4102" max="4117" width="6.140625" style="2" customWidth="1"/>
    <col min="4118" max="4355" width="9.140625" style="2"/>
    <col min="4356" max="4356" width="4.140625" style="2" customWidth="1"/>
    <col min="4357" max="4357" width="32.42578125" style="2" customWidth="1"/>
    <col min="4358" max="4373" width="6.140625" style="2" customWidth="1"/>
    <col min="4374" max="4611" width="9.140625" style="2"/>
    <col min="4612" max="4612" width="4.140625" style="2" customWidth="1"/>
    <col min="4613" max="4613" width="32.42578125" style="2" customWidth="1"/>
    <col min="4614" max="4629" width="6.140625" style="2" customWidth="1"/>
    <col min="4630" max="4867" width="9.140625" style="2"/>
    <col min="4868" max="4868" width="4.140625" style="2" customWidth="1"/>
    <col min="4869" max="4869" width="32.42578125" style="2" customWidth="1"/>
    <col min="4870" max="4885" width="6.140625" style="2" customWidth="1"/>
    <col min="4886" max="5123" width="9.140625" style="2"/>
    <col min="5124" max="5124" width="4.140625" style="2" customWidth="1"/>
    <col min="5125" max="5125" width="32.42578125" style="2" customWidth="1"/>
    <col min="5126" max="5141" width="6.140625" style="2" customWidth="1"/>
    <col min="5142" max="5379" width="9.140625" style="2"/>
    <col min="5380" max="5380" width="4.140625" style="2" customWidth="1"/>
    <col min="5381" max="5381" width="32.42578125" style="2" customWidth="1"/>
    <col min="5382" max="5397" width="6.140625" style="2" customWidth="1"/>
    <col min="5398" max="5635" width="9.140625" style="2"/>
    <col min="5636" max="5636" width="4.140625" style="2" customWidth="1"/>
    <col min="5637" max="5637" width="32.42578125" style="2" customWidth="1"/>
    <col min="5638" max="5653" width="6.140625" style="2" customWidth="1"/>
    <col min="5654" max="5891" width="9.140625" style="2"/>
    <col min="5892" max="5892" width="4.140625" style="2" customWidth="1"/>
    <col min="5893" max="5893" width="32.42578125" style="2" customWidth="1"/>
    <col min="5894" max="5909" width="6.140625" style="2" customWidth="1"/>
    <col min="5910" max="6147" width="9.140625" style="2"/>
    <col min="6148" max="6148" width="4.140625" style="2" customWidth="1"/>
    <col min="6149" max="6149" width="32.42578125" style="2" customWidth="1"/>
    <col min="6150" max="6165" width="6.140625" style="2" customWidth="1"/>
    <col min="6166" max="6403" width="9.140625" style="2"/>
    <col min="6404" max="6404" width="4.140625" style="2" customWidth="1"/>
    <col min="6405" max="6405" width="32.42578125" style="2" customWidth="1"/>
    <col min="6406" max="6421" width="6.140625" style="2" customWidth="1"/>
    <col min="6422" max="6659" width="9.140625" style="2"/>
    <col min="6660" max="6660" width="4.140625" style="2" customWidth="1"/>
    <col min="6661" max="6661" width="32.42578125" style="2" customWidth="1"/>
    <col min="6662" max="6677" width="6.140625" style="2" customWidth="1"/>
    <col min="6678" max="6915" width="9.140625" style="2"/>
    <col min="6916" max="6916" width="4.140625" style="2" customWidth="1"/>
    <col min="6917" max="6917" width="32.42578125" style="2" customWidth="1"/>
    <col min="6918" max="6933" width="6.140625" style="2" customWidth="1"/>
    <col min="6934" max="7171" width="9.140625" style="2"/>
    <col min="7172" max="7172" width="4.140625" style="2" customWidth="1"/>
    <col min="7173" max="7173" width="32.42578125" style="2" customWidth="1"/>
    <col min="7174" max="7189" width="6.140625" style="2" customWidth="1"/>
    <col min="7190" max="7427" width="9.140625" style="2"/>
    <col min="7428" max="7428" width="4.140625" style="2" customWidth="1"/>
    <col min="7429" max="7429" width="32.42578125" style="2" customWidth="1"/>
    <col min="7430" max="7445" width="6.140625" style="2" customWidth="1"/>
    <col min="7446" max="7683" width="9.140625" style="2"/>
    <col min="7684" max="7684" width="4.140625" style="2" customWidth="1"/>
    <col min="7685" max="7685" width="32.42578125" style="2" customWidth="1"/>
    <col min="7686" max="7701" width="6.140625" style="2" customWidth="1"/>
    <col min="7702" max="7939" width="9.140625" style="2"/>
    <col min="7940" max="7940" width="4.140625" style="2" customWidth="1"/>
    <col min="7941" max="7941" width="32.42578125" style="2" customWidth="1"/>
    <col min="7942" max="7957" width="6.140625" style="2" customWidth="1"/>
    <col min="7958" max="8195" width="9.140625" style="2"/>
    <col min="8196" max="8196" width="4.140625" style="2" customWidth="1"/>
    <col min="8197" max="8197" width="32.42578125" style="2" customWidth="1"/>
    <col min="8198" max="8213" width="6.140625" style="2" customWidth="1"/>
    <col min="8214" max="8451" width="9.140625" style="2"/>
    <col min="8452" max="8452" width="4.140625" style="2" customWidth="1"/>
    <col min="8453" max="8453" width="32.42578125" style="2" customWidth="1"/>
    <col min="8454" max="8469" width="6.140625" style="2" customWidth="1"/>
    <col min="8470" max="8707" width="9.140625" style="2"/>
    <col min="8708" max="8708" width="4.140625" style="2" customWidth="1"/>
    <col min="8709" max="8709" width="32.42578125" style="2" customWidth="1"/>
    <col min="8710" max="8725" width="6.140625" style="2" customWidth="1"/>
    <col min="8726" max="8963" width="9.140625" style="2"/>
    <col min="8964" max="8964" width="4.140625" style="2" customWidth="1"/>
    <col min="8965" max="8965" width="32.42578125" style="2" customWidth="1"/>
    <col min="8966" max="8981" width="6.140625" style="2" customWidth="1"/>
    <col min="8982" max="9219" width="9.140625" style="2"/>
    <col min="9220" max="9220" width="4.140625" style="2" customWidth="1"/>
    <col min="9221" max="9221" width="32.42578125" style="2" customWidth="1"/>
    <col min="9222" max="9237" width="6.140625" style="2" customWidth="1"/>
    <col min="9238" max="9475" width="9.140625" style="2"/>
    <col min="9476" max="9476" width="4.140625" style="2" customWidth="1"/>
    <col min="9477" max="9477" width="32.42578125" style="2" customWidth="1"/>
    <col min="9478" max="9493" width="6.140625" style="2" customWidth="1"/>
    <col min="9494" max="9731" width="9.140625" style="2"/>
    <col min="9732" max="9732" width="4.140625" style="2" customWidth="1"/>
    <col min="9733" max="9733" width="32.42578125" style="2" customWidth="1"/>
    <col min="9734" max="9749" width="6.140625" style="2" customWidth="1"/>
    <col min="9750" max="9987" width="9.140625" style="2"/>
    <col min="9988" max="9988" width="4.140625" style="2" customWidth="1"/>
    <col min="9989" max="9989" width="32.42578125" style="2" customWidth="1"/>
    <col min="9990" max="10005" width="6.140625" style="2" customWidth="1"/>
    <col min="10006" max="10243" width="9.140625" style="2"/>
    <col min="10244" max="10244" width="4.140625" style="2" customWidth="1"/>
    <col min="10245" max="10245" width="32.42578125" style="2" customWidth="1"/>
    <col min="10246" max="10261" width="6.140625" style="2" customWidth="1"/>
    <col min="10262" max="10499" width="9.140625" style="2"/>
    <col min="10500" max="10500" width="4.140625" style="2" customWidth="1"/>
    <col min="10501" max="10501" width="32.42578125" style="2" customWidth="1"/>
    <col min="10502" max="10517" width="6.140625" style="2" customWidth="1"/>
    <col min="10518" max="10755" width="9.140625" style="2"/>
    <col min="10756" max="10756" width="4.140625" style="2" customWidth="1"/>
    <col min="10757" max="10757" width="32.42578125" style="2" customWidth="1"/>
    <col min="10758" max="10773" width="6.140625" style="2" customWidth="1"/>
    <col min="10774" max="11011" width="9.140625" style="2"/>
    <col min="11012" max="11012" width="4.140625" style="2" customWidth="1"/>
    <col min="11013" max="11013" width="32.42578125" style="2" customWidth="1"/>
    <col min="11014" max="11029" width="6.140625" style="2" customWidth="1"/>
    <col min="11030" max="11267" width="9.140625" style="2"/>
    <col min="11268" max="11268" width="4.140625" style="2" customWidth="1"/>
    <col min="11269" max="11269" width="32.42578125" style="2" customWidth="1"/>
    <col min="11270" max="11285" width="6.140625" style="2" customWidth="1"/>
    <col min="11286" max="11523" width="9.140625" style="2"/>
    <col min="11524" max="11524" width="4.140625" style="2" customWidth="1"/>
    <col min="11525" max="11525" width="32.42578125" style="2" customWidth="1"/>
    <col min="11526" max="11541" width="6.140625" style="2" customWidth="1"/>
    <col min="11542" max="11779" width="9.140625" style="2"/>
    <col min="11780" max="11780" width="4.140625" style="2" customWidth="1"/>
    <col min="11781" max="11781" width="32.42578125" style="2" customWidth="1"/>
    <col min="11782" max="11797" width="6.140625" style="2" customWidth="1"/>
    <col min="11798" max="12035" width="9.140625" style="2"/>
    <col min="12036" max="12036" width="4.140625" style="2" customWidth="1"/>
    <col min="12037" max="12037" width="32.42578125" style="2" customWidth="1"/>
    <col min="12038" max="12053" width="6.140625" style="2" customWidth="1"/>
    <col min="12054" max="12291" width="9.140625" style="2"/>
    <col min="12292" max="12292" width="4.140625" style="2" customWidth="1"/>
    <col min="12293" max="12293" width="32.42578125" style="2" customWidth="1"/>
    <col min="12294" max="12309" width="6.140625" style="2" customWidth="1"/>
    <col min="12310" max="12547" width="9.140625" style="2"/>
    <col min="12548" max="12548" width="4.140625" style="2" customWidth="1"/>
    <col min="12549" max="12549" width="32.42578125" style="2" customWidth="1"/>
    <col min="12550" max="12565" width="6.140625" style="2" customWidth="1"/>
    <col min="12566" max="12803" width="9.140625" style="2"/>
    <col min="12804" max="12804" width="4.140625" style="2" customWidth="1"/>
    <col min="12805" max="12805" width="32.42578125" style="2" customWidth="1"/>
    <col min="12806" max="12821" width="6.140625" style="2" customWidth="1"/>
    <col min="12822" max="13059" width="9.140625" style="2"/>
    <col min="13060" max="13060" width="4.140625" style="2" customWidth="1"/>
    <col min="13061" max="13061" width="32.42578125" style="2" customWidth="1"/>
    <col min="13062" max="13077" width="6.140625" style="2" customWidth="1"/>
    <col min="13078" max="13315" width="9.140625" style="2"/>
    <col min="13316" max="13316" width="4.140625" style="2" customWidth="1"/>
    <col min="13317" max="13317" width="32.42578125" style="2" customWidth="1"/>
    <col min="13318" max="13333" width="6.140625" style="2" customWidth="1"/>
    <col min="13334" max="13571" width="9.140625" style="2"/>
    <col min="13572" max="13572" width="4.140625" style="2" customWidth="1"/>
    <col min="13573" max="13573" width="32.42578125" style="2" customWidth="1"/>
    <col min="13574" max="13589" width="6.140625" style="2" customWidth="1"/>
    <col min="13590" max="13827" width="9.140625" style="2"/>
    <col min="13828" max="13828" width="4.140625" style="2" customWidth="1"/>
    <col min="13829" max="13829" width="32.42578125" style="2" customWidth="1"/>
    <col min="13830" max="13845" width="6.140625" style="2" customWidth="1"/>
    <col min="13846" max="14083" width="9.140625" style="2"/>
    <col min="14084" max="14084" width="4.140625" style="2" customWidth="1"/>
    <col min="14085" max="14085" width="32.42578125" style="2" customWidth="1"/>
    <col min="14086" max="14101" width="6.140625" style="2" customWidth="1"/>
    <col min="14102" max="14339" width="9.140625" style="2"/>
    <col min="14340" max="14340" width="4.140625" style="2" customWidth="1"/>
    <col min="14341" max="14341" width="32.42578125" style="2" customWidth="1"/>
    <col min="14342" max="14357" width="6.140625" style="2" customWidth="1"/>
    <col min="14358" max="14595" width="9.140625" style="2"/>
    <col min="14596" max="14596" width="4.140625" style="2" customWidth="1"/>
    <col min="14597" max="14597" width="32.42578125" style="2" customWidth="1"/>
    <col min="14598" max="14613" width="6.140625" style="2" customWidth="1"/>
    <col min="14614" max="14851" width="9.140625" style="2"/>
    <col min="14852" max="14852" width="4.140625" style="2" customWidth="1"/>
    <col min="14853" max="14853" width="32.42578125" style="2" customWidth="1"/>
    <col min="14854" max="14869" width="6.140625" style="2" customWidth="1"/>
    <col min="14870" max="15107" width="9.140625" style="2"/>
    <col min="15108" max="15108" width="4.140625" style="2" customWidth="1"/>
    <col min="15109" max="15109" width="32.42578125" style="2" customWidth="1"/>
    <col min="15110" max="15125" width="6.140625" style="2" customWidth="1"/>
    <col min="15126" max="15363" width="9.140625" style="2"/>
    <col min="15364" max="15364" width="4.140625" style="2" customWidth="1"/>
    <col min="15365" max="15365" width="32.42578125" style="2" customWidth="1"/>
    <col min="15366" max="15381" width="6.140625" style="2" customWidth="1"/>
    <col min="15382" max="15619" width="9.140625" style="2"/>
    <col min="15620" max="15620" width="4.140625" style="2" customWidth="1"/>
    <col min="15621" max="15621" width="32.42578125" style="2" customWidth="1"/>
    <col min="15622" max="15637" width="6.140625" style="2" customWidth="1"/>
    <col min="15638" max="15875" width="9.140625" style="2"/>
    <col min="15876" max="15876" width="4.140625" style="2" customWidth="1"/>
    <col min="15877" max="15877" width="32.42578125" style="2" customWidth="1"/>
    <col min="15878" max="15893" width="6.140625" style="2" customWidth="1"/>
    <col min="15894" max="16131" width="9.140625" style="2"/>
    <col min="16132" max="16132" width="4.140625" style="2" customWidth="1"/>
    <col min="16133" max="16133" width="32.42578125" style="2" customWidth="1"/>
    <col min="16134" max="16149" width="6.140625" style="2" customWidth="1"/>
    <col min="16150" max="16384" width="9.140625" style="2"/>
  </cols>
  <sheetData>
    <row r="1" spans="1:23" s="1" customFormat="1" ht="19.5" customHeight="1" x14ac:dyDescent="0.2">
      <c r="A1" s="1015" t="s">
        <v>301</v>
      </c>
      <c r="B1" s="1015"/>
      <c r="C1" s="1015"/>
      <c r="D1" s="1015"/>
      <c r="E1" s="1015"/>
      <c r="F1" s="1015"/>
      <c r="G1" s="1015"/>
      <c r="H1" s="1015"/>
      <c r="I1" s="1015"/>
      <c r="J1" s="1015"/>
      <c r="K1" s="1015"/>
      <c r="L1" s="1015"/>
      <c r="M1" s="1015"/>
      <c r="N1" s="1015"/>
      <c r="O1" s="1015"/>
      <c r="P1" s="1015"/>
      <c r="Q1" s="1016"/>
      <c r="R1" s="1058" t="s">
        <v>179</v>
      </c>
      <c r="S1" s="1060"/>
    </row>
    <row r="2" spans="1:23" s="16" customFormat="1" ht="20.25" customHeight="1" x14ac:dyDescent="0.25">
      <c r="A2" s="1185" t="s">
        <v>300</v>
      </c>
      <c r="B2" s="1185"/>
      <c r="C2" s="1185"/>
      <c r="D2" s="1185"/>
      <c r="E2" s="1185"/>
      <c r="F2" s="1185"/>
      <c r="G2" s="1185"/>
      <c r="H2" s="1185"/>
      <c r="I2" s="1185"/>
      <c r="J2" s="1185"/>
      <c r="K2" s="1185"/>
      <c r="L2" s="1185"/>
      <c r="M2" s="1185"/>
      <c r="N2" s="1185"/>
      <c r="O2" s="1185"/>
      <c r="P2" s="1185"/>
      <c r="Q2" s="1019" t="s">
        <v>148</v>
      </c>
      <c r="R2" s="1019"/>
      <c r="S2" s="1019"/>
    </row>
    <row r="3" spans="1:23" ht="25.5" customHeight="1" x14ac:dyDescent="0.2">
      <c r="A3" s="1112" t="s">
        <v>235</v>
      </c>
      <c r="B3" s="1112" t="s">
        <v>234</v>
      </c>
      <c r="C3" s="1095" t="s">
        <v>49</v>
      </c>
      <c r="D3" s="1119" t="s">
        <v>50</v>
      </c>
      <c r="E3" s="1119"/>
      <c r="F3" s="1119"/>
      <c r="G3" s="1119"/>
      <c r="H3" s="1187" t="s">
        <v>51</v>
      </c>
      <c r="I3" s="1188"/>
      <c r="J3" s="1188"/>
      <c r="K3" s="1188"/>
      <c r="L3" s="1188"/>
      <c r="M3" s="1188"/>
      <c r="N3" s="1188"/>
      <c r="O3" s="1188"/>
      <c r="P3" s="1189"/>
      <c r="Q3" s="1121" t="s">
        <v>52</v>
      </c>
      <c r="R3" s="1122"/>
      <c r="S3" s="1186"/>
    </row>
    <row r="4" spans="1:23" s="3" customFormat="1" ht="181.5" customHeight="1" x14ac:dyDescent="0.2">
      <c r="A4" s="1114"/>
      <c r="B4" s="1114"/>
      <c r="C4" s="1097"/>
      <c r="D4" s="165" t="s">
        <v>123</v>
      </c>
      <c r="E4" s="165" t="s">
        <v>126</v>
      </c>
      <c r="F4" s="166" t="s">
        <v>567</v>
      </c>
      <c r="G4" s="166" t="s">
        <v>151</v>
      </c>
      <c r="H4" s="152" t="s">
        <v>420</v>
      </c>
      <c r="I4" s="152" t="s">
        <v>421</v>
      </c>
      <c r="J4" s="152" t="s">
        <v>104</v>
      </c>
      <c r="K4" s="152" t="s">
        <v>467</v>
      </c>
      <c r="L4" s="152" t="s">
        <v>340</v>
      </c>
      <c r="M4" s="152" t="s">
        <v>798</v>
      </c>
      <c r="N4" s="152" t="s">
        <v>562</v>
      </c>
      <c r="O4" s="152" t="s">
        <v>41</v>
      </c>
      <c r="P4" s="152" t="s">
        <v>12</v>
      </c>
      <c r="Q4" s="165" t="s">
        <v>56</v>
      </c>
      <c r="R4" s="165" t="s">
        <v>956</v>
      </c>
      <c r="S4" s="165" t="s">
        <v>57</v>
      </c>
    </row>
    <row r="5" spans="1:23" s="4" customFormat="1" ht="16.5" customHeight="1" x14ac:dyDescent="0.2">
      <c r="A5" s="207">
        <v>1</v>
      </c>
      <c r="B5" s="207">
        <v>2</v>
      </c>
      <c r="C5" s="207">
        <v>3</v>
      </c>
      <c r="D5" s="207">
        <v>4</v>
      </c>
      <c r="E5" s="207">
        <v>5</v>
      </c>
      <c r="F5" s="207">
        <v>6</v>
      </c>
      <c r="G5" s="207">
        <v>7</v>
      </c>
      <c r="H5" s="207">
        <v>8</v>
      </c>
      <c r="I5" s="207">
        <v>9</v>
      </c>
      <c r="J5" s="207">
        <v>10</v>
      </c>
      <c r="K5" s="207">
        <v>11</v>
      </c>
      <c r="L5" s="207">
        <v>12</v>
      </c>
      <c r="M5" s="207">
        <v>13</v>
      </c>
      <c r="N5" s="207">
        <v>14</v>
      </c>
      <c r="O5" s="207">
        <v>15</v>
      </c>
      <c r="P5" s="207">
        <v>16</v>
      </c>
      <c r="Q5" s="207">
        <v>17</v>
      </c>
      <c r="R5" s="207">
        <v>18</v>
      </c>
      <c r="S5" s="207">
        <v>19</v>
      </c>
    </row>
    <row r="6" spans="1:23" s="18" customFormat="1" ht="24.95" customHeight="1" x14ac:dyDescent="0.2">
      <c r="A6" s="167" t="s">
        <v>19</v>
      </c>
      <c r="B6" s="168" t="s">
        <v>48</v>
      </c>
      <c r="C6" s="309">
        <f t="shared" ref="C6:S6" si="0">SUM(C7:C15)</f>
        <v>0</v>
      </c>
      <c r="D6" s="309">
        <f t="shared" si="0"/>
        <v>0</v>
      </c>
      <c r="E6" s="309">
        <f t="shared" si="0"/>
        <v>0</v>
      </c>
      <c r="F6" s="309">
        <f t="shared" si="0"/>
        <v>0</v>
      </c>
      <c r="G6" s="309">
        <f t="shared" si="0"/>
        <v>0</v>
      </c>
      <c r="H6" s="309">
        <f t="shared" si="0"/>
        <v>0</v>
      </c>
      <c r="I6" s="309">
        <f t="shared" si="0"/>
        <v>0</v>
      </c>
      <c r="J6" s="309">
        <f t="shared" si="0"/>
        <v>0</v>
      </c>
      <c r="K6" s="309">
        <f t="shared" si="0"/>
        <v>0</v>
      </c>
      <c r="L6" s="309">
        <f t="shared" si="0"/>
        <v>0</v>
      </c>
      <c r="M6" s="309">
        <f t="shared" si="0"/>
        <v>0</v>
      </c>
      <c r="N6" s="309">
        <f t="shared" si="0"/>
        <v>0</v>
      </c>
      <c r="O6" s="309">
        <f t="shared" si="0"/>
        <v>0</v>
      </c>
      <c r="P6" s="309">
        <f t="shared" si="0"/>
        <v>0</v>
      </c>
      <c r="Q6" s="309">
        <f t="shared" si="0"/>
        <v>0</v>
      </c>
      <c r="R6" s="309">
        <f t="shared" si="0"/>
        <v>0</v>
      </c>
      <c r="S6" s="309">
        <f t="shared" si="0"/>
        <v>0</v>
      </c>
      <c r="T6" s="93" t="str">
        <f>IF(AND(H6&lt;=C6,I6&lt;=C6,J6&lt;=C6,K6&lt;=C6,L6&lt;=C6,O6&lt;=C6,P6&lt;=C6),"Đúng","Sai")</f>
        <v>Đúng</v>
      </c>
      <c r="U6" s="93" t="str">
        <f>IF(C6=Q6+R6,"Đúng","Sai")</f>
        <v>Đúng</v>
      </c>
      <c r="V6" s="93" t="str">
        <f>IF(AND(S6&lt;=R6),"Đúng","Sai")</f>
        <v>Đúng</v>
      </c>
      <c r="W6" s="93"/>
    </row>
    <row r="7" spans="1:23" s="17" customFormat="1" ht="24.95" customHeight="1" x14ac:dyDescent="0.2">
      <c r="A7" s="146"/>
      <c r="B7" s="144" t="s">
        <v>38</v>
      </c>
      <c r="C7" s="145">
        <f t="shared" ref="C7:C15" si="1">SUM(D7:G7)</f>
        <v>0</v>
      </c>
      <c r="D7" s="76"/>
      <c r="E7" s="353"/>
      <c r="F7" s="353"/>
      <c r="G7" s="353"/>
      <c r="H7" s="76"/>
      <c r="I7" s="76"/>
      <c r="J7" s="76"/>
      <c r="K7" s="76"/>
      <c r="L7" s="76"/>
      <c r="M7" s="76"/>
      <c r="N7" s="76"/>
      <c r="O7" s="76"/>
      <c r="P7" s="76"/>
      <c r="Q7" s="76"/>
      <c r="R7" s="76"/>
      <c r="S7" s="76"/>
      <c r="T7" s="93" t="str">
        <f t="shared" ref="T7:T15" si="2">IF(AND(H7&lt;=C7,I7&lt;=C7,J7&lt;=C7,K7&lt;=C7,L7&lt;=C7,O7&lt;=C7,P7&lt;=C7),"Đúng","Sai")</f>
        <v>Đúng</v>
      </c>
      <c r="U7" s="93" t="str">
        <f t="shared" ref="U7:U15" si="3">IF(C7=Q7+R7,"Đúng","Sai")</f>
        <v>Đúng</v>
      </c>
      <c r="V7" s="93" t="str">
        <f t="shared" ref="V7:V15" si="4">IF(AND(S7&lt;=R7),"Đúng","Sai")</f>
        <v>Đúng</v>
      </c>
      <c r="W7" s="93"/>
    </row>
    <row r="8" spans="1:23" s="17" customFormat="1" ht="30" customHeight="1" x14ac:dyDescent="0.2">
      <c r="A8" s="146"/>
      <c r="B8" s="144" t="s">
        <v>149</v>
      </c>
      <c r="C8" s="145">
        <f t="shared" si="1"/>
        <v>0</v>
      </c>
      <c r="D8" s="76"/>
      <c r="E8" s="353"/>
      <c r="F8" s="353"/>
      <c r="G8" s="353"/>
      <c r="H8" s="76"/>
      <c r="I8" s="76"/>
      <c r="J8" s="76"/>
      <c r="K8" s="76"/>
      <c r="L8" s="76"/>
      <c r="M8" s="76"/>
      <c r="N8" s="76"/>
      <c r="O8" s="76"/>
      <c r="P8" s="76"/>
      <c r="Q8" s="76"/>
      <c r="R8" s="76"/>
      <c r="S8" s="76"/>
      <c r="T8" s="93" t="str">
        <f t="shared" si="2"/>
        <v>Đúng</v>
      </c>
      <c r="U8" s="93" t="str">
        <f t="shared" si="3"/>
        <v>Đúng</v>
      </c>
      <c r="V8" s="93" t="str">
        <f t="shared" si="4"/>
        <v>Đúng</v>
      </c>
      <c r="W8" s="93"/>
    </row>
    <row r="9" spans="1:23" s="17" customFormat="1" ht="24.95" customHeight="1" x14ac:dyDescent="0.2">
      <c r="A9" s="146"/>
      <c r="B9" s="144" t="s">
        <v>8</v>
      </c>
      <c r="C9" s="145">
        <f t="shared" si="1"/>
        <v>0</v>
      </c>
      <c r="D9" s="76"/>
      <c r="E9" s="76"/>
      <c r="F9" s="353"/>
      <c r="G9" s="353"/>
      <c r="H9" s="76"/>
      <c r="I9" s="76"/>
      <c r="J9" s="76"/>
      <c r="K9" s="76"/>
      <c r="L9" s="76"/>
      <c r="M9" s="76"/>
      <c r="N9" s="76"/>
      <c r="O9" s="76"/>
      <c r="P9" s="76"/>
      <c r="Q9" s="76"/>
      <c r="R9" s="76"/>
      <c r="S9" s="76"/>
      <c r="T9" s="93" t="str">
        <f t="shared" si="2"/>
        <v>Đúng</v>
      </c>
      <c r="U9" s="93" t="str">
        <f t="shared" si="3"/>
        <v>Đúng</v>
      </c>
      <c r="V9" s="93" t="str">
        <f t="shared" si="4"/>
        <v>Đúng</v>
      </c>
      <c r="W9" s="93"/>
    </row>
    <row r="10" spans="1:23" s="17" customFormat="1" ht="35.25" customHeight="1" x14ac:dyDescent="0.2">
      <c r="A10" s="146"/>
      <c r="B10" s="144" t="s">
        <v>559</v>
      </c>
      <c r="C10" s="145">
        <f t="shared" si="1"/>
        <v>0</v>
      </c>
      <c r="D10" s="76"/>
      <c r="E10" s="76"/>
      <c r="F10" s="353"/>
      <c r="G10" s="353"/>
      <c r="H10" s="76"/>
      <c r="I10" s="76"/>
      <c r="J10" s="76"/>
      <c r="K10" s="76"/>
      <c r="L10" s="76"/>
      <c r="M10" s="76"/>
      <c r="N10" s="76"/>
      <c r="O10" s="76"/>
      <c r="P10" s="76"/>
      <c r="Q10" s="76"/>
      <c r="R10" s="76"/>
      <c r="S10" s="76"/>
      <c r="T10" s="93" t="str">
        <f t="shared" si="2"/>
        <v>Đúng</v>
      </c>
      <c r="U10" s="93" t="str">
        <f t="shared" si="3"/>
        <v>Đúng</v>
      </c>
      <c r="V10" s="93" t="str">
        <f t="shared" si="4"/>
        <v>Đúng</v>
      </c>
      <c r="W10" s="93"/>
    </row>
    <row r="11" spans="1:23" s="17" customFormat="1" ht="32.25" customHeight="1" x14ac:dyDescent="0.2">
      <c r="A11" s="146"/>
      <c r="B11" s="144" t="s">
        <v>560</v>
      </c>
      <c r="C11" s="145">
        <f t="shared" si="1"/>
        <v>0</v>
      </c>
      <c r="D11" s="76"/>
      <c r="E11" s="76"/>
      <c r="F11" s="76"/>
      <c r="G11" s="353"/>
      <c r="H11" s="76"/>
      <c r="I11" s="76"/>
      <c r="J11" s="76"/>
      <c r="K11" s="76"/>
      <c r="L11" s="76"/>
      <c r="M11" s="76"/>
      <c r="N11" s="76"/>
      <c r="O11" s="76"/>
      <c r="P11" s="76"/>
      <c r="Q11" s="76"/>
      <c r="R11" s="76"/>
      <c r="S11" s="76"/>
      <c r="T11" s="93" t="str">
        <f t="shared" si="2"/>
        <v>Đúng</v>
      </c>
      <c r="U11" s="93" t="str">
        <f t="shared" si="3"/>
        <v>Đúng</v>
      </c>
      <c r="V11" s="93" t="str">
        <f t="shared" si="4"/>
        <v>Đúng</v>
      </c>
      <c r="W11" s="93"/>
    </row>
    <row r="12" spans="1:23" s="17" customFormat="1" ht="24.95" customHeight="1" x14ac:dyDescent="0.2">
      <c r="A12" s="146"/>
      <c r="B12" s="144" t="s">
        <v>241</v>
      </c>
      <c r="C12" s="145">
        <f t="shared" si="1"/>
        <v>0</v>
      </c>
      <c r="D12" s="76"/>
      <c r="E12" s="76"/>
      <c r="F12" s="76"/>
      <c r="G12" s="353"/>
      <c r="H12" s="76"/>
      <c r="I12" s="76"/>
      <c r="J12" s="76"/>
      <c r="K12" s="76"/>
      <c r="L12" s="76"/>
      <c r="M12" s="76"/>
      <c r="N12" s="76"/>
      <c r="O12" s="76"/>
      <c r="P12" s="76"/>
      <c r="Q12" s="76"/>
      <c r="R12" s="76"/>
      <c r="S12" s="76"/>
      <c r="T12" s="93" t="str">
        <f t="shared" si="2"/>
        <v>Đúng</v>
      </c>
      <c r="U12" s="93" t="str">
        <f t="shared" si="3"/>
        <v>Đúng</v>
      </c>
      <c r="V12" s="93" t="str">
        <f t="shared" si="4"/>
        <v>Đúng</v>
      </c>
      <c r="W12" s="93"/>
    </row>
    <row r="13" spans="1:23" s="17" customFormat="1" ht="24.95" customHeight="1" x14ac:dyDescent="0.2">
      <c r="A13" s="146"/>
      <c r="B13" s="144" t="s">
        <v>9</v>
      </c>
      <c r="C13" s="145">
        <f t="shared" si="1"/>
        <v>0</v>
      </c>
      <c r="D13" s="391"/>
      <c r="E13" s="391"/>
      <c r="F13" s="391"/>
      <c r="G13" s="391"/>
      <c r="H13" s="391"/>
      <c r="I13" s="391"/>
      <c r="J13" s="391"/>
      <c r="K13" s="391"/>
      <c r="L13" s="391"/>
      <c r="M13" s="391"/>
      <c r="N13" s="391"/>
      <c r="O13" s="391"/>
      <c r="P13" s="391"/>
      <c r="Q13" s="76"/>
      <c r="R13" s="391"/>
      <c r="S13" s="391"/>
      <c r="T13" s="93" t="str">
        <f t="shared" si="2"/>
        <v>Đúng</v>
      </c>
      <c r="U13" s="93" t="str">
        <f t="shared" si="3"/>
        <v>Đúng</v>
      </c>
      <c r="V13" s="93" t="str">
        <f t="shared" si="4"/>
        <v>Đúng</v>
      </c>
      <c r="W13" s="93"/>
    </row>
    <row r="14" spans="1:23" s="17" customFormat="1" ht="24.95" customHeight="1" x14ac:dyDescent="0.2">
      <c r="A14" s="146"/>
      <c r="B14" s="144" t="s">
        <v>248</v>
      </c>
      <c r="C14" s="145">
        <f t="shared" si="1"/>
        <v>0</v>
      </c>
      <c r="D14" s="391"/>
      <c r="E14" s="391"/>
      <c r="F14" s="391"/>
      <c r="G14" s="391"/>
      <c r="H14" s="391"/>
      <c r="I14" s="391"/>
      <c r="J14" s="391"/>
      <c r="K14" s="391"/>
      <c r="L14" s="391"/>
      <c r="M14" s="391"/>
      <c r="N14" s="391"/>
      <c r="O14" s="391"/>
      <c r="P14" s="391"/>
      <c r="Q14" s="76"/>
      <c r="R14" s="391"/>
      <c r="S14" s="391"/>
      <c r="T14" s="93" t="str">
        <f t="shared" si="2"/>
        <v>Đúng</v>
      </c>
      <c r="U14" s="93" t="str">
        <f t="shared" si="3"/>
        <v>Đúng</v>
      </c>
      <c r="V14" s="93" t="str">
        <f t="shared" si="4"/>
        <v>Đúng</v>
      </c>
      <c r="W14" s="93"/>
    </row>
    <row r="15" spans="1:23" s="17" customFormat="1" ht="24.95" customHeight="1" x14ac:dyDescent="0.2">
      <c r="A15" s="189"/>
      <c r="B15" s="154" t="s">
        <v>302</v>
      </c>
      <c r="C15" s="614">
        <f t="shared" si="1"/>
        <v>0</v>
      </c>
      <c r="D15" s="392"/>
      <c r="E15" s="392"/>
      <c r="F15" s="392"/>
      <c r="G15" s="392"/>
      <c r="H15" s="392"/>
      <c r="I15" s="392"/>
      <c r="J15" s="392"/>
      <c r="K15" s="392"/>
      <c r="L15" s="392"/>
      <c r="M15" s="392"/>
      <c r="N15" s="392"/>
      <c r="O15" s="392"/>
      <c r="P15" s="392"/>
      <c r="Q15" s="392"/>
      <c r="R15" s="392"/>
      <c r="S15" s="392"/>
      <c r="T15" s="93" t="str">
        <f t="shared" si="2"/>
        <v>Đúng</v>
      </c>
      <c r="U15" s="93" t="str">
        <f t="shared" si="3"/>
        <v>Đúng</v>
      </c>
      <c r="V15" s="93" t="str">
        <f t="shared" si="4"/>
        <v>Đúng</v>
      </c>
      <c r="W15" s="93"/>
    </row>
    <row r="16" spans="1:23" ht="24.95" customHeight="1" x14ac:dyDescent="0.2">
      <c r="A16" s="613" t="s">
        <v>23</v>
      </c>
      <c r="B16" s="177" t="s">
        <v>52</v>
      </c>
      <c r="C16" s="309">
        <f>SUM(C17:C18)</f>
        <v>0</v>
      </c>
      <c r="D16" s="309">
        <f t="shared" ref="D16:G16" si="5">SUM(D17:D18)</f>
        <v>0</v>
      </c>
      <c r="E16" s="309">
        <f t="shared" si="5"/>
        <v>0</v>
      </c>
      <c r="F16" s="309">
        <f t="shared" si="5"/>
        <v>0</v>
      </c>
      <c r="G16" s="309">
        <f t="shared" si="5"/>
        <v>0</v>
      </c>
      <c r="H16" s="615"/>
      <c r="I16" s="615"/>
      <c r="J16" s="615"/>
      <c r="K16" s="615"/>
      <c r="L16" s="615"/>
      <c r="M16" s="615"/>
      <c r="N16" s="615"/>
      <c r="O16" s="615"/>
      <c r="P16" s="615"/>
      <c r="Q16" s="615"/>
      <c r="R16" s="615"/>
      <c r="S16" s="615"/>
    </row>
    <row r="17" spans="1:19" ht="24.95" customHeight="1" x14ac:dyDescent="0.2">
      <c r="A17" s="173"/>
      <c r="B17" s="220" t="s">
        <v>56</v>
      </c>
      <c r="C17" s="236">
        <f>SUM(D17:G17)</f>
        <v>0</v>
      </c>
      <c r="D17" s="616"/>
      <c r="E17" s="616"/>
      <c r="F17" s="616"/>
      <c r="G17" s="616"/>
      <c r="H17" s="617"/>
      <c r="I17" s="617"/>
      <c r="J17" s="617"/>
      <c r="K17" s="617"/>
      <c r="L17" s="617"/>
      <c r="M17" s="617"/>
      <c r="N17" s="617"/>
      <c r="O17" s="617"/>
      <c r="P17" s="617"/>
      <c r="Q17" s="618"/>
      <c r="R17" s="617"/>
      <c r="S17" s="617"/>
    </row>
    <row r="18" spans="1:19" ht="24.95" customHeight="1" x14ac:dyDescent="0.2">
      <c r="A18" s="146"/>
      <c r="B18" s="144" t="s">
        <v>956</v>
      </c>
      <c r="C18" s="236">
        <f t="shared" ref="C18:C19" si="6">SUM(D18:G18)</f>
        <v>0</v>
      </c>
      <c r="D18" s="391"/>
      <c r="E18" s="391"/>
      <c r="F18" s="391"/>
      <c r="G18" s="391"/>
      <c r="H18" s="619"/>
      <c r="I18" s="619"/>
      <c r="J18" s="619"/>
      <c r="K18" s="619"/>
      <c r="L18" s="619"/>
      <c r="M18" s="619"/>
      <c r="N18" s="619"/>
      <c r="O18" s="619"/>
      <c r="P18" s="619"/>
      <c r="Q18" s="620"/>
      <c r="R18" s="619"/>
      <c r="S18" s="619"/>
    </row>
    <row r="19" spans="1:19" ht="24.95" customHeight="1" x14ac:dyDescent="0.2">
      <c r="A19" s="175"/>
      <c r="B19" s="178" t="s">
        <v>807</v>
      </c>
      <c r="C19" s="623">
        <f t="shared" si="6"/>
        <v>0</v>
      </c>
      <c r="D19" s="393"/>
      <c r="E19" s="393"/>
      <c r="F19" s="393"/>
      <c r="G19" s="393"/>
      <c r="H19" s="621"/>
      <c r="I19" s="621"/>
      <c r="J19" s="621"/>
      <c r="K19" s="621"/>
      <c r="L19" s="621"/>
      <c r="M19" s="621"/>
      <c r="N19" s="621"/>
      <c r="O19" s="621"/>
      <c r="P19" s="621"/>
      <c r="Q19" s="622"/>
      <c r="R19" s="621"/>
      <c r="S19" s="621"/>
    </row>
    <row r="20" spans="1:19" ht="15" customHeight="1" x14ac:dyDescent="0.2">
      <c r="B20" s="2"/>
    </row>
    <row r="21" spans="1:19" ht="15" customHeight="1" x14ac:dyDescent="0.2">
      <c r="B21" s="2"/>
    </row>
    <row r="22" spans="1:19" ht="15" customHeight="1" x14ac:dyDescent="0.2">
      <c r="B22" s="2"/>
    </row>
    <row r="23" spans="1:19" ht="15" customHeight="1" x14ac:dyDescent="0.2">
      <c r="B23" s="2"/>
    </row>
    <row r="24" spans="1:19" ht="15" customHeight="1" x14ac:dyDescent="0.2">
      <c r="B24" s="2"/>
    </row>
    <row r="25" spans="1:19" ht="15" customHeight="1" x14ac:dyDescent="0.2">
      <c r="B25" s="2"/>
    </row>
  </sheetData>
  <sheetProtection formatCells="0" formatColumns="0" formatRows="0"/>
  <mergeCells count="10">
    <mergeCell ref="Q2:S2"/>
    <mergeCell ref="A2:P2"/>
    <mergeCell ref="R1:S1"/>
    <mergeCell ref="A1:Q1"/>
    <mergeCell ref="Q3:S3"/>
    <mergeCell ref="A3:A4"/>
    <mergeCell ref="B3:B4"/>
    <mergeCell ref="C3:C4"/>
    <mergeCell ref="D3:G3"/>
    <mergeCell ref="H3:P3"/>
  </mergeCells>
  <conditionalFormatting sqref="V1:W5 T6:W6 T7:U15 V7:W1048576">
    <cfRule type="cellIs" dxfId="25" priority="1" operator="equal">
      <formula>"Đúng"</formula>
    </cfRule>
  </conditionalFormatting>
  <pageMargins left="0.34" right="0.17" top="0.23622047244094491" bottom="0" header="0" footer="0"/>
  <pageSetup paperSize="9" scale="8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pageSetUpPr fitToPage="1"/>
  </sheetPr>
  <dimension ref="A1:V37"/>
  <sheetViews>
    <sheetView zoomScale="115" zoomScaleNormal="115" workbookViewId="0">
      <selection activeCell="A3" sqref="A3:S33"/>
    </sheetView>
  </sheetViews>
  <sheetFormatPr defaultColWidth="8.85546875" defaultRowHeight="15.75" x14ac:dyDescent="0.25"/>
  <cols>
    <col min="1" max="1" width="4.140625" style="6" customWidth="1"/>
    <col min="2" max="2" width="31.140625" style="10" customWidth="1"/>
    <col min="3" max="3" width="8.28515625" style="7" customWidth="1"/>
    <col min="4" max="7" width="6.7109375" style="2" customWidth="1"/>
    <col min="8" max="8" width="12.7109375" style="2" customWidth="1"/>
    <col min="9" max="9" width="6.7109375" style="2" customWidth="1"/>
    <col min="10" max="10" width="8.85546875" style="2" customWidth="1"/>
    <col min="11" max="13" width="6.7109375" style="2" customWidth="1"/>
    <col min="14" max="14" width="7.85546875" style="2" customWidth="1"/>
    <col min="15" max="19" width="6.7109375" style="2" customWidth="1"/>
    <col min="20" max="20" width="6.85546875" style="2" customWidth="1"/>
    <col min="21" max="21" width="7.140625" style="2" customWidth="1"/>
    <col min="22" max="22" width="7.85546875" style="2" customWidth="1"/>
    <col min="23" max="258" width="9.140625" style="2"/>
    <col min="259" max="259" width="4.140625" style="2" customWidth="1"/>
    <col min="260" max="260" width="26.28515625" style="2" customWidth="1"/>
    <col min="261" max="261" width="8.28515625" style="2" customWidth="1"/>
    <col min="262" max="276" width="6.7109375" style="2" customWidth="1"/>
    <col min="277" max="514" width="9.140625" style="2"/>
    <col min="515" max="515" width="4.140625" style="2" customWidth="1"/>
    <col min="516" max="516" width="26.28515625" style="2" customWidth="1"/>
    <col min="517" max="517" width="8.28515625" style="2" customWidth="1"/>
    <col min="518" max="532" width="6.7109375" style="2" customWidth="1"/>
    <col min="533" max="770" width="9.140625" style="2"/>
    <col min="771" max="771" width="4.140625" style="2" customWidth="1"/>
    <col min="772" max="772" width="26.28515625" style="2" customWidth="1"/>
    <col min="773" max="773" width="8.28515625" style="2" customWidth="1"/>
    <col min="774" max="788" width="6.7109375" style="2" customWidth="1"/>
    <col min="789" max="1026" width="9.140625" style="2"/>
    <col min="1027" max="1027" width="4.140625" style="2" customWidth="1"/>
    <col min="1028" max="1028" width="26.28515625" style="2" customWidth="1"/>
    <col min="1029" max="1029" width="8.28515625" style="2" customWidth="1"/>
    <col min="1030" max="1044" width="6.7109375" style="2" customWidth="1"/>
    <col min="1045" max="1282" width="9.140625" style="2"/>
    <col min="1283" max="1283" width="4.140625" style="2" customWidth="1"/>
    <col min="1284" max="1284" width="26.28515625" style="2" customWidth="1"/>
    <col min="1285" max="1285" width="8.28515625" style="2" customWidth="1"/>
    <col min="1286" max="1300" width="6.7109375" style="2" customWidth="1"/>
    <col min="1301" max="1538" width="9.140625" style="2"/>
    <col min="1539" max="1539" width="4.140625" style="2" customWidth="1"/>
    <col min="1540" max="1540" width="26.28515625" style="2" customWidth="1"/>
    <col min="1541" max="1541" width="8.28515625" style="2" customWidth="1"/>
    <col min="1542" max="1556" width="6.7109375" style="2" customWidth="1"/>
    <col min="1557" max="1794" width="9.140625" style="2"/>
    <col min="1795" max="1795" width="4.140625" style="2" customWidth="1"/>
    <col min="1796" max="1796" width="26.28515625" style="2" customWidth="1"/>
    <col min="1797" max="1797" width="8.28515625" style="2" customWidth="1"/>
    <col min="1798" max="1812" width="6.7109375" style="2" customWidth="1"/>
    <col min="1813" max="2050" width="9.140625" style="2"/>
    <col min="2051" max="2051" width="4.140625" style="2" customWidth="1"/>
    <col min="2052" max="2052" width="26.28515625" style="2" customWidth="1"/>
    <col min="2053" max="2053" width="8.28515625" style="2" customWidth="1"/>
    <col min="2054" max="2068" width="6.7109375" style="2" customWidth="1"/>
    <col min="2069" max="2306" width="9.140625" style="2"/>
    <col min="2307" max="2307" width="4.140625" style="2" customWidth="1"/>
    <col min="2308" max="2308" width="26.28515625" style="2" customWidth="1"/>
    <col min="2309" max="2309" width="8.28515625" style="2" customWidth="1"/>
    <col min="2310" max="2324" width="6.7109375" style="2" customWidth="1"/>
    <col min="2325" max="2562" width="9.140625" style="2"/>
    <col min="2563" max="2563" width="4.140625" style="2" customWidth="1"/>
    <col min="2564" max="2564" width="26.28515625" style="2" customWidth="1"/>
    <col min="2565" max="2565" width="8.28515625" style="2" customWidth="1"/>
    <col min="2566" max="2580" width="6.7109375" style="2" customWidth="1"/>
    <col min="2581" max="2818" width="9.140625" style="2"/>
    <col min="2819" max="2819" width="4.140625" style="2" customWidth="1"/>
    <col min="2820" max="2820" width="26.28515625" style="2" customWidth="1"/>
    <col min="2821" max="2821" width="8.28515625" style="2" customWidth="1"/>
    <col min="2822" max="2836" width="6.7109375" style="2" customWidth="1"/>
    <col min="2837" max="3074" width="9.140625" style="2"/>
    <col min="3075" max="3075" width="4.140625" style="2" customWidth="1"/>
    <col min="3076" max="3076" width="26.28515625" style="2" customWidth="1"/>
    <col min="3077" max="3077" width="8.28515625" style="2" customWidth="1"/>
    <col min="3078" max="3092" width="6.7109375" style="2" customWidth="1"/>
    <col min="3093" max="3330" width="9.140625" style="2"/>
    <col min="3331" max="3331" width="4.140625" style="2" customWidth="1"/>
    <col min="3332" max="3332" width="26.28515625" style="2" customWidth="1"/>
    <col min="3333" max="3333" width="8.28515625" style="2" customWidth="1"/>
    <col min="3334" max="3348" width="6.7109375" style="2" customWidth="1"/>
    <col min="3349" max="3586" width="9.140625" style="2"/>
    <col min="3587" max="3587" width="4.140625" style="2" customWidth="1"/>
    <col min="3588" max="3588" width="26.28515625" style="2" customWidth="1"/>
    <col min="3589" max="3589" width="8.28515625" style="2" customWidth="1"/>
    <col min="3590" max="3604" width="6.7109375" style="2" customWidth="1"/>
    <col min="3605" max="3842" width="9.140625" style="2"/>
    <col min="3843" max="3843" width="4.140625" style="2" customWidth="1"/>
    <col min="3844" max="3844" width="26.28515625" style="2" customWidth="1"/>
    <col min="3845" max="3845" width="8.28515625" style="2" customWidth="1"/>
    <col min="3846" max="3860" width="6.7109375" style="2" customWidth="1"/>
    <col min="3861" max="4098" width="9.140625" style="2"/>
    <col min="4099" max="4099" width="4.140625" style="2" customWidth="1"/>
    <col min="4100" max="4100" width="26.28515625" style="2" customWidth="1"/>
    <col min="4101" max="4101" width="8.28515625" style="2" customWidth="1"/>
    <col min="4102" max="4116" width="6.7109375" style="2" customWidth="1"/>
    <col min="4117" max="4354" width="9.140625" style="2"/>
    <col min="4355" max="4355" width="4.140625" style="2" customWidth="1"/>
    <col min="4356" max="4356" width="26.28515625" style="2" customWidth="1"/>
    <col min="4357" max="4357" width="8.28515625" style="2" customWidth="1"/>
    <col min="4358" max="4372" width="6.7109375" style="2" customWidth="1"/>
    <col min="4373" max="4610" width="9.140625" style="2"/>
    <col min="4611" max="4611" width="4.140625" style="2" customWidth="1"/>
    <col min="4612" max="4612" width="26.28515625" style="2" customWidth="1"/>
    <col min="4613" max="4613" width="8.28515625" style="2" customWidth="1"/>
    <col min="4614" max="4628" width="6.7109375" style="2" customWidth="1"/>
    <col min="4629" max="4866" width="9.140625" style="2"/>
    <col min="4867" max="4867" width="4.140625" style="2" customWidth="1"/>
    <col min="4868" max="4868" width="26.28515625" style="2" customWidth="1"/>
    <col min="4869" max="4869" width="8.28515625" style="2" customWidth="1"/>
    <col min="4870" max="4884" width="6.7109375" style="2" customWidth="1"/>
    <col min="4885" max="5122" width="9.140625" style="2"/>
    <col min="5123" max="5123" width="4.140625" style="2" customWidth="1"/>
    <col min="5124" max="5124" width="26.28515625" style="2" customWidth="1"/>
    <col min="5125" max="5125" width="8.28515625" style="2" customWidth="1"/>
    <col min="5126" max="5140" width="6.7109375" style="2" customWidth="1"/>
    <col min="5141" max="5378" width="9.140625" style="2"/>
    <col min="5379" max="5379" width="4.140625" style="2" customWidth="1"/>
    <col min="5380" max="5380" width="26.28515625" style="2" customWidth="1"/>
    <col min="5381" max="5381" width="8.28515625" style="2" customWidth="1"/>
    <col min="5382" max="5396" width="6.7109375" style="2" customWidth="1"/>
    <col min="5397" max="5634" width="9.140625" style="2"/>
    <col min="5635" max="5635" width="4.140625" style="2" customWidth="1"/>
    <col min="5636" max="5636" width="26.28515625" style="2" customWidth="1"/>
    <col min="5637" max="5637" width="8.28515625" style="2" customWidth="1"/>
    <col min="5638" max="5652" width="6.7109375" style="2" customWidth="1"/>
    <col min="5653" max="5890" width="9.140625" style="2"/>
    <col min="5891" max="5891" width="4.140625" style="2" customWidth="1"/>
    <col min="5892" max="5892" width="26.28515625" style="2" customWidth="1"/>
    <col min="5893" max="5893" width="8.28515625" style="2" customWidth="1"/>
    <col min="5894" max="5908" width="6.7109375" style="2" customWidth="1"/>
    <col min="5909" max="6146" width="9.140625" style="2"/>
    <col min="6147" max="6147" width="4.140625" style="2" customWidth="1"/>
    <col min="6148" max="6148" width="26.28515625" style="2" customWidth="1"/>
    <col min="6149" max="6149" width="8.28515625" style="2" customWidth="1"/>
    <col min="6150" max="6164" width="6.7109375" style="2" customWidth="1"/>
    <col min="6165" max="6402" width="9.140625" style="2"/>
    <col min="6403" max="6403" width="4.140625" style="2" customWidth="1"/>
    <col min="6404" max="6404" width="26.28515625" style="2" customWidth="1"/>
    <col min="6405" max="6405" width="8.28515625" style="2" customWidth="1"/>
    <col min="6406" max="6420" width="6.7109375" style="2" customWidth="1"/>
    <col min="6421" max="6658" width="9.140625" style="2"/>
    <col min="6659" max="6659" width="4.140625" style="2" customWidth="1"/>
    <col min="6660" max="6660" width="26.28515625" style="2" customWidth="1"/>
    <col min="6661" max="6661" width="8.28515625" style="2" customWidth="1"/>
    <col min="6662" max="6676" width="6.7109375" style="2" customWidth="1"/>
    <col min="6677" max="6914" width="9.140625" style="2"/>
    <col min="6915" max="6915" width="4.140625" style="2" customWidth="1"/>
    <col min="6916" max="6916" width="26.28515625" style="2" customWidth="1"/>
    <col min="6917" max="6917" width="8.28515625" style="2" customWidth="1"/>
    <col min="6918" max="6932" width="6.7109375" style="2" customWidth="1"/>
    <col min="6933" max="7170" width="9.140625" style="2"/>
    <col min="7171" max="7171" width="4.140625" style="2" customWidth="1"/>
    <col min="7172" max="7172" width="26.28515625" style="2" customWidth="1"/>
    <col min="7173" max="7173" width="8.28515625" style="2" customWidth="1"/>
    <col min="7174" max="7188" width="6.7109375" style="2" customWidth="1"/>
    <col min="7189" max="7426" width="9.140625" style="2"/>
    <col min="7427" max="7427" width="4.140625" style="2" customWidth="1"/>
    <col min="7428" max="7428" width="26.28515625" style="2" customWidth="1"/>
    <col min="7429" max="7429" width="8.28515625" style="2" customWidth="1"/>
    <col min="7430" max="7444" width="6.7109375" style="2" customWidth="1"/>
    <col min="7445" max="7682" width="9.140625" style="2"/>
    <col min="7683" max="7683" width="4.140625" style="2" customWidth="1"/>
    <col min="7684" max="7684" width="26.28515625" style="2" customWidth="1"/>
    <col min="7685" max="7685" width="8.28515625" style="2" customWidth="1"/>
    <col min="7686" max="7700" width="6.7109375" style="2" customWidth="1"/>
    <col min="7701" max="7938" width="9.140625" style="2"/>
    <col min="7939" max="7939" width="4.140625" style="2" customWidth="1"/>
    <col min="7940" max="7940" width="26.28515625" style="2" customWidth="1"/>
    <col min="7941" max="7941" width="8.28515625" style="2" customWidth="1"/>
    <col min="7942" max="7956" width="6.7109375" style="2" customWidth="1"/>
    <col min="7957" max="8194" width="9.140625" style="2"/>
    <col min="8195" max="8195" width="4.140625" style="2" customWidth="1"/>
    <col min="8196" max="8196" width="26.28515625" style="2" customWidth="1"/>
    <col min="8197" max="8197" width="8.28515625" style="2" customWidth="1"/>
    <col min="8198" max="8212" width="6.7109375" style="2" customWidth="1"/>
    <col min="8213" max="8450" width="9.140625" style="2"/>
    <col min="8451" max="8451" width="4.140625" style="2" customWidth="1"/>
    <col min="8452" max="8452" width="26.28515625" style="2" customWidth="1"/>
    <col min="8453" max="8453" width="8.28515625" style="2" customWidth="1"/>
    <col min="8454" max="8468" width="6.7109375" style="2" customWidth="1"/>
    <col min="8469" max="8706" width="9.140625" style="2"/>
    <col min="8707" max="8707" width="4.140625" style="2" customWidth="1"/>
    <col min="8708" max="8708" width="26.28515625" style="2" customWidth="1"/>
    <col min="8709" max="8709" width="8.28515625" style="2" customWidth="1"/>
    <col min="8710" max="8724" width="6.7109375" style="2" customWidth="1"/>
    <col min="8725" max="8962" width="9.140625" style="2"/>
    <col min="8963" max="8963" width="4.140625" style="2" customWidth="1"/>
    <col min="8964" max="8964" width="26.28515625" style="2" customWidth="1"/>
    <col min="8965" max="8965" width="8.28515625" style="2" customWidth="1"/>
    <col min="8966" max="8980" width="6.7109375" style="2" customWidth="1"/>
    <col min="8981" max="9218" width="9.140625" style="2"/>
    <col min="9219" max="9219" width="4.140625" style="2" customWidth="1"/>
    <col min="9220" max="9220" width="26.28515625" style="2" customWidth="1"/>
    <col min="9221" max="9221" width="8.28515625" style="2" customWidth="1"/>
    <col min="9222" max="9236" width="6.7109375" style="2" customWidth="1"/>
    <col min="9237" max="9474" width="9.140625" style="2"/>
    <col min="9475" max="9475" width="4.140625" style="2" customWidth="1"/>
    <col min="9476" max="9476" width="26.28515625" style="2" customWidth="1"/>
    <col min="9477" max="9477" width="8.28515625" style="2" customWidth="1"/>
    <col min="9478" max="9492" width="6.7109375" style="2" customWidth="1"/>
    <col min="9493" max="9730" width="9.140625" style="2"/>
    <col min="9731" max="9731" width="4.140625" style="2" customWidth="1"/>
    <col min="9732" max="9732" width="26.28515625" style="2" customWidth="1"/>
    <col min="9733" max="9733" width="8.28515625" style="2" customWidth="1"/>
    <col min="9734" max="9748" width="6.7109375" style="2" customWidth="1"/>
    <col min="9749" max="9986" width="9.140625" style="2"/>
    <col min="9987" max="9987" width="4.140625" style="2" customWidth="1"/>
    <col min="9988" max="9988" width="26.28515625" style="2" customWidth="1"/>
    <col min="9989" max="9989" width="8.28515625" style="2" customWidth="1"/>
    <col min="9990" max="10004" width="6.7109375" style="2" customWidth="1"/>
    <col min="10005" max="10242" width="9.140625" style="2"/>
    <col min="10243" max="10243" width="4.140625" style="2" customWidth="1"/>
    <col min="10244" max="10244" width="26.28515625" style="2" customWidth="1"/>
    <col min="10245" max="10245" width="8.28515625" style="2" customWidth="1"/>
    <col min="10246" max="10260" width="6.7109375" style="2" customWidth="1"/>
    <col min="10261" max="10498" width="9.140625" style="2"/>
    <col min="10499" max="10499" width="4.140625" style="2" customWidth="1"/>
    <col min="10500" max="10500" width="26.28515625" style="2" customWidth="1"/>
    <col min="10501" max="10501" width="8.28515625" style="2" customWidth="1"/>
    <col min="10502" max="10516" width="6.7109375" style="2" customWidth="1"/>
    <col min="10517" max="10754" width="9.140625" style="2"/>
    <col min="10755" max="10755" width="4.140625" style="2" customWidth="1"/>
    <col min="10756" max="10756" width="26.28515625" style="2" customWidth="1"/>
    <col min="10757" max="10757" width="8.28515625" style="2" customWidth="1"/>
    <col min="10758" max="10772" width="6.7109375" style="2" customWidth="1"/>
    <col min="10773" max="11010" width="9.140625" style="2"/>
    <col min="11011" max="11011" width="4.140625" style="2" customWidth="1"/>
    <col min="11012" max="11012" width="26.28515625" style="2" customWidth="1"/>
    <col min="11013" max="11013" width="8.28515625" style="2" customWidth="1"/>
    <col min="11014" max="11028" width="6.7109375" style="2" customWidth="1"/>
    <col min="11029" max="11266" width="9.140625" style="2"/>
    <col min="11267" max="11267" width="4.140625" style="2" customWidth="1"/>
    <col min="11268" max="11268" width="26.28515625" style="2" customWidth="1"/>
    <col min="11269" max="11269" width="8.28515625" style="2" customWidth="1"/>
    <col min="11270" max="11284" width="6.7109375" style="2" customWidth="1"/>
    <col min="11285" max="11522" width="9.140625" style="2"/>
    <col min="11523" max="11523" width="4.140625" style="2" customWidth="1"/>
    <col min="11524" max="11524" width="26.28515625" style="2" customWidth="1"/>
    <col min="11525" max="11525" width="8.28515625" style="2" customWidth="1"/>
    <col min="11526" max="11540" width="6.7109375" style="2" customWidth="1"/>
    <col min="11541" max="11778" width="9.140625" style="2"/>
    <col min="11779" max="11779" width="4.140625" style="2" customWidth="1"/>
    <col min="11780" max="11780" width="26.28515625" style="2" customWidth="1"/>
    <col min="11781" max="11781" width="8.28515625" style="2" customWidth="1"/>
    <col min="11782" max="11796" width="6.7109375" style="2" customWidth="1"/>
    <col min="11797" max="12034" width="9.140625" style="2"/>
    <col min="12035" max="12035" width="4.140625" style="2" customWidth="1"/>
    <col min="12036" max="12036" width="26.28515625" style="2" customWidth="1"/>
    <col min="12037" max="12037" width="8.28515625" style="2" customWidth="1"/>
    <col min="12038" max="12052" width="6.7109375" style="2" customWidth="1"/>
    <col min="12053" max="12290" width="9.140625" style="2"/>
    <col min="12291" max="12291" width="4.140625" style="2" customWidth="1"/>
    <col min="12292" max="12292" width="26.28515625" style="2" customWidth="1"/>
    <col min="12293" max="12293" width="8.28515625" style="2" customWidth="1"/>
    <col min="12294" max="12308" width="6.7109375" style="2" customWidth="1"/>
    <col min="12309" max="12546" width="9.140625" style="2"/>
    <col min="12547" max="12547" width="4.140625" style="2" customWidth="1"/>
    <col min="12548" max="12548" width="26.28515625" style="2" customWidth="1"/>
    <col min="12549" max="12549" width="8.28515625" style="2" customWidth="1"/>
    <col min="12550" max="12564" width="6.7109375" style="2" customWidth="1"/>
    <col min="12565" max="12802" width="9.140625" style="2"/>
    <col min="12803" max="12803" width="4.140625" style="2" customWidth="1"/>
    <col min="12804" max="12804" width="26.28515625" style="2" customWidth="1"/>
    <col min="12805" max="12805" width="8.28515625" style="2" customWidth="1"/>
    <col min="12806" max="12820" width="6.7109375" style="2" customWidth="1"/>
    <col min="12821" max="13058" width="9.140625" style="2"/>
    <col min="13059" max="13059" width="4.140625" style="2" customWidth="1"/>
    <col min="13060" max="13060" width="26.28515625" style="2" customWidth="1"/>
    <col min="13061" max="13061" width="8.28515625" style="2" customWidth="1"/>
    <col min="13062" max="13076" width="6.7109375" style="2" customWidth="1"/>
    <col min="13077" max="13314" width="9.140625" style="2"/>
    <col min="13315" max="13315" width="4.140625" style="2" customWidth="1"/>
    <col min="13316" max="13316" width="26.28515625" style="2" customWidth="1"/>
    <col min="13317" max="13317" width="8.28515625" style="2" customWidth="1"/>
    <col min="13318" max="13332" width="6.7109375" style="2" customWidth="1"/>
    <col min="13333" max="13570" width="9.140625" style="2"/>
    <col min="13571" max="13571" width="4.140625" style="2" customWidth="1"/>
    <col min="13572" max="13572" width="26.28515625" style="2" customWidth="1"/>
    <col min="13573" max="13573" width="8.28515625" style="2" customWidth="1"/>
    <col min="13574" max="13588" width="6.7109375" style="2" customWidth="1"/>
    <col min="13589" max="13826" width="9.140625" style="2"/>
    <col min="13827" max="13827" width="4.140625" style="2" customWidth="1"/>
    <col min="13828" max="13828" width="26.28515625" style="2" customWidth="1"/>
    <col min="13829" max="13829" width="8.28515625" style="2" customWidth="1"/>
    <col min="13830" max="13844" width="6.7109375" style="2" customWidth="1"/>
    <col min="13845" max="14082" width="9.140625" style="2"/>
    <col min="14083" max="14083" width="4.140625" style="2" customWidth="1"/>
    <col min="14084" max="14084" width="26.28515625" style="2" customWidth="1"/>
    <col min="14085" max="14085" width="8.28515625" style="2" customWidth="1"/>
    <col min="14086" max="14100" width="6.7109375" style="2" customWidth="1"/>
    <col min="14101" max="14338" width="9.140625" style="2"/>
    <col min="14339" max="14339" width="4.140625" style="2" customWidth="1"/>
    <col min="14340" max="14340" width="26.28515625" style="2" customWidth="1"/>
    <col min="14341" max="14341" width="8.28515625" style="2" customWidth="1"/>
    <col min="14342" max="14356" width="6.7109375" style="2" customWidth="1"/>
    <col min="14357" max="14594" width="9.140625" style="2"/>
    <col min="14595" max="14595" width="4.140625" style="2" customWidth="1"/>
    <col min="14596" max="14596" width="26.28515625" style="2" customWidth="1"/>
    <col min="14597" max="14597" width="8.28515625" style="2" customWidth="1"/>
    <col min="14598" max="14612" width="6.7109375" style="2" customWidth="1"/>
    <col min="14613" max="14850" width="9.140625" style="2"/>
    <col min="14851" max="14851" width="4.140625" style="2" customWidth="1"/>
    <col min="14852" max="14852" width="26.28515625" style="2" customWidth="1"/>
    <col min="14853" max="14853" width="8.28515625" style="2" customWidth="1"/>
    <col min="14854" max="14868" width="6.7109375" style="2" customWidth="1"/>
    <col min="14869" max="15106" width="9.140625" style="2"/>
    <col min="15107" max="15107" width="4.140625" style="2" customWidth="1"/>
    <col min="15108" max="15108" width="26.28515625" style="2" customWidth="1"/>
    <col min="15109" max="15109" width="8.28515625" style="2" customWidth="1"/>
    <col min="15110" max="15124" width="6.7109375" style="2" customWidth="1"/>
    <col min="15125" max="15362" width="9.140625" style="2"/>
    <col min="15363" max="15363" width="4.140625" style="2" customWidth="1"/>
    <col min="15364" max="15364" width="26.28515625" style="2" customWidth="1"/>
    <col min="15365" max="15365" width="8.28515625" style="2" customWidth="1"/>
    <col min="15366" max="15380" width="6.7109375" style="2" customWidth="1"/>
    <col min="15381" max="15618" width="9.140625" style="2"/>
    <col min="15619" max="15619" width="4.140625" style="2" customWidth="1"/>
    <col min="15620" max="15620" width="26.28515625" style="2" customWidth="1"/>
    <col min="15621" max="15621" width="8.28515625" style="2" customWidth="1"/>
    <col min="15622" max="15636" width="6.7109375" style="2" customWidth="1"/>
    <col min="15637" max="15874" width="9.140625" style="2"/>
    <col min="15875" max="15875" width="4.140625" style="2" customWidth="1"/>
    <col min="15876" max="15876" width="26.28515625" style="2" customWidth="1"/>
    <col min="15877" max="15877" width="8.28515625" style="2" customWidth="1"/>
    <col min="15878" max="15892" width="6.7109375" style="2" customWidth="1"/>
    <col min="15893" max="16130" width="9.140625" style="2"/>
    <col min="16131" max="16131" width="4.140625" style="2" customWidth="1"/>
    <col min="16132" max="16132" width="26.28515625" style="2" customWidth="1"/>
    <col min="16133" max="16133" width="8.28515625" style="2" customWidth="1"/>
    <col min="16134" max="16148" width="6.7109375" style="2" customWidth="1"/>
    <col min="16149" max="16384" width="9.140625" style="2"/>
  </cols>
  <sheetData>
    <row r="1" spans="1:22" s="16" customFormat="1" ht="18.75" customHeight="1" x14ac:dyDescent="0.25">
      <c r="A1" s="1015" t="s">
        <v>160</v>
      </c>
      <c r="B1" s="1015"/>
      <c r="C1" s="1015"/>
      <c r="D1" s="1015"/>
      <c r="E1" s="1015"/>
      <c r="F1" s="1015"/>
      <c r="G1" s="1015"/>
      <c r="H1" s="1015"/>
      <c r="I1" s="1015"/>
      <c r="J1" s="1015"/>
      <c r="K1" s="1015"/>
      <c r="L1" s="1015"/>
      <c r="M1" s="1015"/>
      <c r="N1" s="1015"/>
      <c r="O1" s="1015"/>
      <c r="P1" s="1015"/>
      <c r="Q1" s="1016"/>
      <c r="R1" s="1190" t="s">
        <v>183</v>
      </c>
      <c r="S1" s="1190"/>
    </row>
    <row r="2" spans="1:22" ht="20.25" customHeight="1" x14ac:dyDescent="0.2">
      <c r="A2" s="1191" t="s">
        <v>239</v>
      </c>
      <c r="B2" s="1191"/>
      <c r="C2" s="1191"/>
      <c r="D2" s="1191"/>
      <c r="E2" s="1191"/>
      <c r="F2" s="1191"/>
      <c r="G2" s="1191"/>
      <c r="H2" s="1191"/>
      <c r="I2" s="1191"/>
      <c r="J2" s="1191"/>
      <c r="K2" s="1191"/>
      <c r="L2" s="1191"/>
      <c r="M2" s="1191"/>
      <c r="N2" s="1191"/>
      <c r="O2" s="1191"/>
      <c r="P2" s="1191"/>
      <c r="Q2" s="1019" t="s">
        <v>1</v>
      </c>
      <c r="R2" s="1019"/>
      <c r="S2" s="1019"/>
    </row>
    <row r="3" spans="1:22" s="25" customFormat="1" ht="23.25" customHeight="1" x14ac:dyDescent="0.2">
      <c r="A3" s="1020" t="s">
        <v>235</v>
      </c>
      <c r="B3" s="1077" t="s">
        <v>100</v>
      </c>
      <c r="C3" s="1023" t="s">
        <v>99</v>
      </c>
      <c r="D3" s="1027" t="s">
        <v>50</v>
      </c>
      <c r="E3" s="1027"/>
      <c r="F3" s="1027"/>
      <c r="G3" s="1027"/>
      <c r="H3" s="1192" t="s">
        <v>51</v>
      </c>
      <c r="I3" s="1193"/>
      <c r="J3" s="1193"/>
      <c r="K3" s="1193"/>
      <c r="L3" s="1193"/>
      <c r="M3" s="1193"/>
      <c r="N3" s="1193"/>
      <c r="O3" s="1193"/>
      <c r="P3" s="1193"/>
      <c r="Q3" s="1194" t="s">
        <v>52</v>
      </c>
      <c r="R3" s="1195"/>
      <c r="S3" s="1196"/>
    </row>
    <row r="4" spans="1:22" s="3" customFormat="1" ht="130.5" customHeight="1" x14ac:dyDescent="0.2">
      <c r="A4" s="1022"/>
      <c r="B4" s="1078"/>
      <c r="C4" s="1025"/>
      <c r="D4" s="165" t="s">
        <v>123</v>
      </c>
      <c r="E4" s="165" t="s">
        <v>126</v>
      </c>
      <c r="F4" s="165" t="s">
        <v>567</v>
      </c>
      <c r="G4" s="165" t="s">
        <v>151</v>
      </c>
      <c r="H4" s="152" t="s">
        <v>384</v>
      </c>
      <c r="I4" s="152" t="s">
        <v>104</v>
      </c>
      <c r="J4" s="152" t="s">
        <v>385</v>
      </c>
      <c r="K4" s="152" t="s">
        <v>439</v>
      </c>
      <c r="L4" s="152" t="s">
        <v>386</v>
      </c>
      <c r="M4" s="152" t="s">
        <v>387</v>
      </c>
      <c r="N4" s="152" t="s">
        <v>798</v>
      </c>
      <c r="O4" s="152" t="s">
        <v>422</v>
      </c>
      <c r="P4" s="152" t="s">
        <v>12</v>
      </c>
      <c r="Q4" s="152" t="s">
        <v>97</v>
      </c>
      <c r="R4" s="152" t="s">
        <v>957</v>
      </c>
      <c r="S4" s="152" t="s">
        <v>163</v>
      </c>
    </row>
    <row r="5" spans="1:22" s="4" customFormat="1" ht="12.75" customHeight="1" x14ac:dyDescent="0.2">
      <c r="A5" s="269">
        <v>1</v>
      </c>
      <c r="B5" s="269">
        <v>2</v>
      </c>
      <c r="C5" s="269">
        <v>3</v>
      </c>
      <c r="D5" s="269">
        <v>4</v>
      </c>
      <c r="E5" s="269">
        <v>5</v>
      </c>
      <c r="F5" s="269">
        <v>6</v>
      </c>
      <c r="G5" s="269">
        <v>7</v>
      </c>
      <c r="H5" s="269">
        <v>8</v>
      </c>
      <c r="I5" s="269">
        <v>9</v>
      </c>
      <c r="J5" s="269">
        <v>10</v>
      </c>
      <c r="K5" s="269">
        <v>11</v>
      </c>
      <c r="L5" s="269">
        <v>12</v>
      </c>
      <c r="M5" s="269">
        <v>13</v>
      </c>
      <c r="N5" s="269">
        <v>14</v>
      </c>
      <c r="O5" s="269">
        <v>15</v>
      </c>
      <c r="P5" s="269">
        <v>16</v>
      </c>
      <c r="Q5" s="269">
        <v>17</v>
      </c>
      <c r="R5" s="269">
        <v>18</v>
      </c>
      <c r="S5" s="269">
        <v>19</v>
      </c>
    </row>
    <row r="6" spans="1:22" s="5" customFormat="1" ht="15" customHeight="1" x14ac:dyDescent="0.2">
      <c r="A6" s="238" t="s">
        <v>19</v>
      </c>
      <c r="B6" s="272" t="s">
        <v>341</v>
      </c>
      <c r="C6" s="335">
        <f>SUM(C7:C10)</f>
        <v>0</v>
      </c>
      <c r="D6" s="335">
        <f t="shared" ref="D6:S6" si="0">SUM(D7:D10)</f>
        <v>0</v>
      </c>
      <c r="E6" s="335">
        <f t="shared" si="0"/>
        <v>0</v>
      </c>
      <c r="F6" s="335">
        <f t="shared" si="0"/>
        <v>0</v>
      </c>
      <c r="G6" s="335">
        <f t="shared" si="0"/>
        <v>0</v>
      </c>
      <c r="H6" s="335">
        <f t="shared" si="0"/>
        <v>0</v>
      </c>
      <c r="I6" s="335">
        <f t="shared" si="0"/>
        <v>0</v>
      </c>
      <c r="J6" s="335">
        <f t="shared" si="0"/>
        <v>0</v>
      </c>
      <c r="K6" s="335">
        <f t="shared" si="0"/>
        <v>0</v>
      </c>
      <c r="L6" s="335">
        <f t="shared" si="0"/>
        <v>0</v>
      </c>
      <c r="M6" s="335">
        <f t="shared" si="0"/>
        <v>0</v>
      </c>
      <c r="N6" s="335">
        <f t="shared" si="0"/>
        <v>0</v>
      </c>
      <c r="O6" s="335">
        <f t="shared" si="0"/>
        <v>0</v>
      </c>
      <c r="P6" s="335">
        <f t="shared" si="0"/>
        <v>0</v>
      </c>
      <c r="Q6" s="335">
        <f t="shared" si="0"/>
        <v>0</v>
      </c>
      <c r="R6" s="335">
        <f t="shared" si="0"/>
        <v>0</v>
      </c>
      <c r="S6" s="335">
        <f t="shared" si="0"/>
        <v>0</v>
      </c>
      <c r="T6" s="93" t="str">
        <f>IF(AND(H6&lt;=C6,I6&lt;=C6,J6&lt;=C6,K6&lt;=C6,L6&lt;=C6,M6&lt;=C6,O6&lt;=C6,P6&lt;=C6),"Đúng","Sai")</f>
        <v>Đúng</v>
      </c>
      <c r="U6" s="93" t="str">
        <f>IF(C6=Q6+R6,"Đúng","Sai")</f>
        <v>Đúng</v>
      </c>
      <c r="V6" s="93" t="str">
        <f>IF(AND(S6&lt;=R6),"Đúng","Sai")</f>
        <v>Đúng</v>
      </c>
    </row>
    <row r="7" spans="1:22" s="5" customFormat="1" ht="15" customHeight="1" x14ac:dyDescent="0.2">
      <c r="A7" s="428"/>
      <c r="B7" s="229" t="s">
        <v>20</v>
      </c>
      <c r="C7" s="606">
        <f>SUM(D7:G7)</f>
        <v>0</v>
      </c>
      <c r="D7" s="607"/>
      <c r="E7" s="327"/>
      <c r="F7" s="327"/>
      <c r="G7" s="327"/>
      <c r="H7" s="326"/>
      <c r="I7" s="326"/>
      <c r="J7" s="326"/>
      <c r="K7" s="326"/>
      <c r="L7" s="326"/>
      <c r="M7" s="326"/>
      <c r="N7" s="326"/>
      <c r="O7" s="326"/>
      <c r="P7" s="326"/>
      <c r="Q7" s="326"/>
      <c r="R7" s="326"/>
      <c r="S7" s="326"/>
      <c r="T7" s="93" t="str">
        <f t="shared" ref="T7:T29" si="1">IF(AND(H7&lt;=C7,I7&lt;=C7,J7&lt;=C7,K7&lt;=C7,L7&lt;=C7,M7&lt;=C7,O7&lt;=C7,P7&lt;=C7),"Đúng","Sai")</f>
        <v>Đúng</v>
      </c>
      <c r="U7" s="93" t="str">
        <f t="shared" ref="U7:U29" si="2">IF(C7=Q7+R7,"Đúng","Sai")</f>
        <v>Đúng</v>
      </c>
      <c r="V7" s="93" t="str">
        <f t="shared" ref="V7:V29" si="3">IF(AND(S7&lt;=R7),"Đúng","Sai")</f>
        <v>Đúng</v>
      </c>
    </row>
    <row r="8" spans="1:22" s="5" customFormat="1" ht="15" customHeight="1" x14ac:dyDescent="0.2">
      <c r="A8" s="242"/>
      <c r="B8" s="230" t="s">
        <v>21</v>
      </c>
      <c r="C8" s="606">
        <f>SUM(D8:G8)</f>
        <v>0</v>
      </c>
      <c r="D8" s="317"/>
      <c r="E8" s="317"/>
      <c r="F8" s="328"/>
      <c r="G8" s="328"/>
      <c r="H8" s="317"/>
      <c r="I8" s="317"/>
      <c r="J8" s="317"/>
      <c r="K8" s="317"/>
      <c r="L8" s="317"/>
      <c r="M8" s="317"/>
      <c r="N8" s="317"/>
      <c r="O8" s="317"/>
      <c r="P8" s="317"/>
      <c r="Q8" s="317"/>
      <c r="R8" s="317"/>
      <c r="S8" s="317"/>
      <c r="T8" s="93" t="str">
        <f t="shared" si="1"/>
        <v>Đúng</v>
      </c>
      <c r="U8" s="93" t="str">
        <f t="shared" si="2"/>
        <v>Đúng</v>
      </c>
      <c r="V8" s="93" t="str">
        <f t="shared" si="3"/>
        <v>Đúng</v>
      </c>
    </row>
    <row r="9" spans="1:22" s="5" customFormat="1" ht="15" customHeight="1" x14ac:dyDescent="0.2">
      <c r="A9" s="242"/>
      <c r="B9" s="230" t="s">
        <v>557</v>
      </c>
      <c r="C9" s="606">
        <f>SUM(D9:G9)</f>
        <v>0</v>
      </c>
      <c r="D9" s="317"/>
      <c r="E9" s="317"/>
      <c r="F9" s="608"/>
      <c r="G9" s="328"/>
      <c r="H9" s="317"/>
      <c r="I9" s="317"/>
      <c r="J9" s="317"/>
      <c r="K9" s="317"/>
      <c r="L9" s="317"/>
      <c r="M9" s="317"/>
      <c r="N9" s="317"/>
      <c r="O9" s="317"/>
      <c r="P9" s="317"/>
      <c r="Q9" s="317"/>
      <c r="R9" s="317"/>
      <c r="S9" s="317"/>
      <c r="T9" s="93" t="str">
        <f t="shared" si="1"/>
        <v>Đúng</v>
      </c>
      <c r="U9" s="93" t="str">
        <f t="shared" si="2"/>
        <v>Đúng</v>
      </c>
      <c r="V9" s="93" t="str">
        <f t="shared" si="3"/>
        <v>Đúng</v>
      </c>
    </row>
    <row r="10" spans="1:22" s="5" customFormat="1" ht="15" customHeight="1" x14ac:dyDescent="0.2">
      <c r="A10" s="250"/>
      <c r="B10" s="251" t="s">
        <v>22</v>
      </c>
      <c r="C10" s="606">
        <f>SUM(D10:G10)</f>
        <v>0</v>
      </c>
      <c r="D10" s="329"/>
      <c r="E10" s="329"/>
      <c r="F10" s="609"/>
      <c r="G10" s="609"/>
      <c r="H10" s="329"/>
      <c r="I10" s="329"/>
      <c r="J10" s="329"/>
      <c r="K10" s="329"/>
      <c r="L10" s="329"/>
      <c r="M10" s="329"/>
      <c r="N10" s="329"/>
      <c r="O10" s="329"/>
      <c r="P10" s="329"/>
      <c r="Q10" s="317"/>
      <c r="R10" s="329"/>
      <c r="S10" s="329"/>
      <c r="T10" s="93" t="str">
        <f t="shared" si="1"/>
        <v>Đúng</v>
      </c>
      <c r="U10" s="93" t="str">
        <f t="shared" si="2"/>
        <v>Đúng</v>
      </c>
      <c r="V10" s="93" t="str">
        <f t="shared" si="3"/>
        <v>Đúng</v>
      </c>
    </row>
    <row r="11" spans="1:22" s="5" customFormat="1" ht="15" customHeight="1" x14ac:dyDescent="0.2">
      <c r="A11" s="238" t="s">
        <v>23</v>
      </c>
      <c r="B11" s="272" t="s">
        <v>95</v>
      </c>
      <c r="C11" s="335">
        <f>C12+C13+C16+C19+C20+C21</f>
        <v>0</v>
      </c>
      <c r="D11" s="335">
        <f t="shared" ref="D11:S11" si="4">D12+D13+D16+D19+D20+D21</f>
        <v>0</v>
      </c>
      <c r="E11" s="335">
        <f t="shared" si="4"/>
        <v>0</v>
      </c>
      <c r="F11" s="335">
        <f t="shared" si="4"/>
        <v>0</v>
      </c>
      <c r="G11" s="335">
        <f t="shared" si="4"/>
        <v>0</v>
      </c>
      <c r="H11" s="335">
        <f t="shared" si="4"/>
        <v>0</v>
      </c>
      <c r="I11" s="335">
        <f t="shared" si="4"/>
        <v>0</v>
      </c>
      <c r="J11" s="335">
        <f t="shared" si="4"/>
        <v>0</v>
      </c>
      <c r="K11" s="335">
        <f t="shared" si="4"/>
        <v>0</v>
      </c>
      <c r="L11" s="335">
        <f t="shared" si="4"/>
        <v>0</v>
      </c>
      <c r="M11" s="335">
        <f t="shared" si="4"/>
        <v>0</v>
      </c>
      <c r="N11" s="335">
        <f t="shared" si="4"/>
        <v>0</v>
      </c>
      <c r="O11" s="335">
        <f t="shared" si="4"/>
        <v>0</v>
      </c>
      <c r="P11" s="335">
        <f t="shared" si="4"/>
        <v>0</v>
      </c>
      <c r="Q11" s="335">
        <f t="shared" si="4"/>
        <v>0</v>
      </c>
      <c r="R11" s="335">
        <f t="shared" si="4"/>
        <v>0</v>
      </c>
      <c r="S11" s="335">
        <f t="shared" si="4"/>
        <v>0</v>
      </c>
      <c r="T11" s="93" t="str">
        <f t="shared" si="1"/>
        <v>Đúng</v>
      </c>
      <c r="U11" s="93" t="str">
        <f t="shared" si="2"/>
        <v>Đúng</v>
      </c>
      <c r="V11" s="93" t="str">
        <f t="shared" si="3"/>
        <v>Đúng</v>
      </c>
    </row>
    <row r="12" spans="1:22" s="5" customFormat="1" ht="15" customHeight="1" x14ac:dyDescent="0.2">
      <c r="A12" s="239"/>
      <c r="B12" s="229" t="s">
        <v>25</v>
      </c>
      <c r="C12" s="606">
        <f t="shared" ref="C12:C21" si="5">SUM(D12:G12)</f>
        <v>0</v>
      </c>
      <c r="D12" s="326"/>
      <c r="E12" s="327"/>
      <c r="F12" s="327"/>
      <c r="G12" s="327"/>
      <c r="H12" s="326"/>
      <c r="I12" s="326"/>
      <c r="J12" s="326"/>
      <c r="K12" s="326"/>
      <c r="L12" s="326"/>
      <c r="M12" s="326"/>
      <c r="N12" s="326"/>
      <c r="O12" s="326"/>
      <c r="P12" s="326"/>
      <c r="Q12" s="317"/>
      <c r="R12" s="326"/>
      <c r="S12" s="326"/>
      <c r="T12" s="93" t="str">
        <f t="shared" si="1"/>
        <v>Đúng</v>
      </c>
      <c r="U12" s="93" t="str">
        <f t="shared" si="2"/>
        <v>Đúng</v>
      </c>
      <c r="V12" s="93" t="str">
        <f t="shared" si="3"/>
        <v>Đúng</v>
      </c>
    </row>
    <row r="13" spans="1:22" s="5" customFormat="1" ht="15" customHeight="1" x14ac:dyDescent="0.2">
      <c r="A13" s="242"/>
      <c r="B13" s="230" t="s">
        <v>26</v>
      </c>
      <c r="C13" s="606">
        <f t="shared" si="5"/>
        <v>0</v>
      </c>
      <c r="D13" s="317"/>
      <c r="E13" s="317"/>
      <c r="F13" s="328"/>
      <c r="G13" s="328"/>
      <c r="H13" s="317"/>
      <c r="I13" s="317"/>
      <c r="J13" s="317"/>
      <c r="K13" s="317"/>
      <c r="L13" s="317"/>
      <c r="M13" s="317"/>
      <c r="N13" s="317"/>
      <c r="O13" s="317"/>
      <c r="P13" s="317"/>
      <c r="Q13" s="317"/>
      <c r="R13" s="317"/>
      <c r="S13" s="317"/>
      <c r="T13" s="93" t="str">
        <f t="shared" si="1"/>
        <v>Đúng</v>
      </c>
      <c r="U13" s="93" t="str">
        <f t="shared" si="2"/>
        <v>Đúng</v>
      </c>
      <c r="V13" s="93" t="str">
        <f t="shared" si="3"/>
        <v>Đúng</v>
      </c>
    </row>
    <row r="14" spans="1:22" s="5" customFormat="1" ht="15" customHeight="1" x14ac:dyDescent="0.2">
      <c r="A14" s="242"/>
      <c r="B14" s="230" t="s">
        <v>94</v>
      </c>
      <c r="C14" s="606">
        <f t="shared" si="5"/>
        <v>0</v>
      </c>
      <c r="D14" s="317"/>
      <c r="E14" s="317"/>
      <c r="F14" s="328"/>
      <c r="G14" s="328"/>
      <c r="H14" s="317"/>
      <c r="I14" s="317"/>
      <c r="J14" s="317"/>
      <c r="K14" s="317"/>
      <c r="L14" s="317"/>
      <c r="M14" s="317"/>
      <c r="N14" s="317"/>
      <c r="O14" s="317"/>
      <c r="P14" s="317"/>
      <c r="Q14" s="317"/>
      <c r="R14" s="317"/>
      <c r="S14" s="317"/>
      <c r="T14" s="93" t="str">
        <f t="shared" si="1"/>
        <v>Đúng</v>
      </c>
      <c r="U14" s="93" t="str">
        <f t="shared" si="2"/>
        <v>Đúng</v>
      </c>
      <c r="V14" s="93" t="str">
        <f t="shared" si="3"/>
        <v>Đúng</v>
      </c>
    </row>
    <row r="15" spans="1:22" s="5" customFormat="1" ht="15" customHeight="1" x14ac:dyDescent="0.2">
      <c r="A15" s="242"/>
      <c r="B15" s="230" t="s">
        <v>93</v>
      </c>
      <c r="C15" s="606">
        <f t="shared" si="5"/>
        <v>0</v>
      </c>
      <c r="D15" s="317"/>
      <c r="E15" s="317"/>
      <c r="F15" s="328"/>
      <c r="G15" s="328"/>
      <c r="H15" s="317"/>
      <c r="I15" s="317"/>
      <c r="J15" s="317"/>
      <c r="K15" s="317"/>
      <c r="L15" s="317"/>
      <c r="M15" s="317"/>
      <c r="N15" s="317"/>
      <c r="O15" s="317"/>
      <c r="P15" s="317"/>
      <c r="Q15" s="317"/>
      <c r="R15" s="317"/>
      <c r="S15" s="317"/>
      <c r="T15" s="93" t="str">
        <f t="shared" si="1"/>
        <v>Đúng</v>
      </c>
      <c r="U15" s="93" t="str">
        <f t="shared" si="2"/>
        <v>Đúng</v>
      </c>
      <c r="V15" s="93" t="str">
        <f t="shared" si="3"/>
        <v>Đúng</v>
      </c>
    </row>
    <row r="16" spans="1:22" s="5" customFormat="1" ht="22.5" customHeight="1" x14ac:dyDescent="0.2">
      <c r="A16" s="242"/>
      <c r="B16" s="230" t="s">
        <v>558</v>
      </c>
      <c r="C16" s="606">
        <f t="shared" si="5"/>
        <v>0</v>
      </c>
      <c r="D16" s="317"/>
      <c r="E16" s="317"/>
      <c r="F16" s="317"/>
      <c r="G16" s="328"/>
      <c r="H16" s="317"/>
      <c r="I16" s="317"/>
      <c r="J16" s="317"/>
      <c r="K16" s="317"/>
      <c r="L16" s="317"/>
      <c r="M16" s="317"/>
      <c r="N16" s="317"/>
      <c r="O16" s="317"/>
      <c r="P16" s="317"/>
      <c r="Q16" s="317"/>
      <c r="R16" s="317"/>
      <c r="S16" s="317"/>
      <c r="T16" s="93" t="str">
        <f t="shared" si="1"/>
        <v>Đúng</v>
      </c>
      <c r="U16" s="93" t="str">
        <f t="shared" si="2"/>
        <v>Đúng</v>
      </c>
      <c r="V16" s="93" t="str">
        <f t="shared" si="3"/>
        <v>Đúng</v>
      </c>
    </row>
    <row r="17" spans="1:22" s="5" customFormat="1" ht="15" customHeight="1" x14ac:dyDescent="0.2">
      <c r="A17" s="242"/>
      <c r="B17" s="230" t="s">
        <v>94</v>
      </c>
      <c r="C17" s="606">
        <f t="shared" si="5"/>
        <v>0</v>
      </c>
      <c r="D17" s="317"/>
      <c r="E17" s="317"/>
      <c r="F17" s="317"/>
      <c r="G17" s="328"/>
      <c r="H17" s="317"/>
      <c r="I17" s="317"/>
      <c r="J17" s="317"/>
      <c r="K17" s="317"/>
      <c r="L17" s="317"/>
      <c r="M17" s="317"/>
      <c r="N17" s="317"/>
      <c r="O17" s="317"/>
      <c r="P17" s="317"/>
      <c r="Q17" s="317"/>
      <c r="R17" s="317"/>
      <c r="S17" s="317"/>
      <c r="T17" s="93" t="str">
        <f t="shared" si="1"/>
        <v>Đúng</v>
      </c>
      <c r="U17" s="93" t="str">
        <f t="shared" si="2"/>
        <v>Đúng</v>
      </c>
      <c r="V17" s="93" t="str">
        <f t="shared" si="3"/>
        <v>Đúng</v>
      </c>
    </row>
    <row r="18" spans="1:22" s="5" customFormat="1" ht="15" customHeight="1" x14ac:dyDescent="0.2">
      <c r="A18" s="242"/>
      <c r="B18" s="230" t="s">
        <v>93</v>
      </c>
      <c r="C18" s="606">
        <f t="shared" si="5"/>
        <v>0</v>
      </c>
      <c r="D18" s="317"/>
      <c r="E18" s="317"/>
      <c r="F18" s="317"/>
      <c r="G18" s="328"/>
      <c r="H18" s="317"/>
      <c r="I18" s="317"/>
      <c r="J18" s="317"/>
      <c r="K18" s="317"/>
      <c r="L18" s="317"/>
      <c r="M18" s="317"/>
      <c r="N18" s="317"/>
      <c r="O18" s="317"/>
      <c r="P18" s="317"/>
      <c r="Q18" s="317"/>
      <c r="R18" s="317"/>
      <c r="S18" s="317"/>
      <c r="T18" s="93" t="str">
        <f t="shared" si="1"/>
        <v>Đúng</v>
      </c>
      <c r="U18" s="93" t="str">
        <f t="shared" si="2"/>
        <v>Đúng</v>
      </c>
      <c r="V18" s="93" t="str">
        <f t="shared" si="3"/>
        <v>Đúng</v>
      </c>
    </row>
    <row r="19" spans="1:22" s="5" customFormat="1" ht="15" customHeight="1" x14ac:dyDescent="0.2">
      <c r="A19" s="242"/>
      <c r="B19" s="230" t="s">
        <v>563</v>
      </c>
      <c r="C19" s="610">
        <f t="shared" si="5"/>
        <v>0</v>
      </c>
      <c r="D19" s="317"/>
      <c r="E19" s="317"/>
      <c r="F19" s="317"/>
      <c r="G19" s="317"/>
      <c r="H19" s="317"/>
      <c r="I19" s="317"/>
      <c r="J19" s="317"/>
      <c r="K19" s="317"/>
      <c r="L19" s="317"/>
      <c r="M19" s="317"/>
      <c r="N19" s="317"/>
      <c r="O19" s="317"/>
      <c r="P19" s="317"/>
      <c r="Q19" s="317"/>
      <c r="R19" s="317"/>
      <c r="S19" s="317"/>
      <c r="T19" s="93" t="str">
        <f t="shared" si="1"/>
        <v>Đúng</v>
      </c>
      <c r="U19" s="93" t="str">
        <f t="shared" si="2"/>
        <v>Đúng</v>
      </c>
      <c r="V19" s="93" t="str">
        <f t="shared" si="3"/>
        <v>Đúng</v>
      </c>
    </row>
    <row r="20" spans="1:22" s="5" customFormat="1" ht="15" customHeight="1" x14ac:dyDescent="0.2">
      <c r="A20" s="242"/>
      <c r="B20" s="230" t="s">
        <v>353</v>
      </c>
      <c r="C20" s="610">
        <f t="shared" si="5"/>
        <v>0</v>
      </c>
      <c r="D20" s="317"/>
      <c r="E20" s="317"/>
      <c r="F20" s="317"/>
      <c r="G20" s="317"/>
      <c r="H20" s="317"/>
      <c r="I20" s="317"/>
      <c r="J20" s="317"/>
      <c r="K20" s="317"/>
      <c r="L20" s="317"/>
      <c r="M20" s="317"/>
      <c r="N20" s="317"/>
      <c r="O20" s="317"/>
      <c r="P20" s="317"/>
      <c r="Q20" s="317"/>
      <c r="R20" s="317"/>
      <c r="S20" s="317"/>
      <c r="T20" s="93" t="str">
        <f t="shared" si="1"/>
        <v>Đúng</v>
      </c>
      <c r="U20" s="93" t="str">
        <f t="shared" si="2"/>
        <v>Đúng</v>
      </c>
      <c r="V20" s="93" t="str">
        <f t="shared" si="3"/>
        <v>Đúng</v>
      </c>
    </row>
    <row r="21" spans="1:22" s="5" customFormat="1" ht="15" customHeight="1" x14ac:dyDescent="0.2">
      <c r="A21" s="245"/>
      <c r="B21" s="231" t="s">
        <v>92</v>
      </c>
      <c r="C21" s="611">
        <f t="shared" si="5"/>
        <v>0</v>
      </c>
      <c r="D21" s="331"/>
      <c r="E21" s="331"/>
      <c r="F21" s="331"/>
      <c r="G21" s="331"/>
      <c r="H21" s="331"/>
      <c r="I21" s="331"/>
      <c r="J21" s="331"/>
      <c r="K21" s="331"/>
      <c r="L21" s="331"/>
      <c r="M21" s="331"/>
      <c r="N21" s="331"/>
      <c r="O21" s="331"/>
      <c r="P21" s="331"/>
      <c r="Q21" s="331"/>
      <c r="R21" s="331"/>
      <c r="S21" s="331"/>
      <c r="T21" s="93" t="str">
        <f t="shared" si="1"/>
        <v>Đúng</v>
      </c>
      <c r="U21" s="93" t="str">
        <f t="shared" si="2"/>
        <v>Đúng</v>
      </c>
      <c r="V21" s="93" t="str">
        <f t="shared" si="3"/>
        <v>Đúng</v>
      </c>
    </row>
    <row r="22" spans="1:22" s="5" customFormat="1" ht="15" customHeight="1" x14ac:dyDescent="0.2">
      <c r="A22" s="238" t="s">
        <v>28</v>
      </c>
      <c r="B22" s="272" t="s">
        <v>29</v>
      </c>
      <c r="C22" s="335">
        <f>SUM(C23:C29)</f>
        <v>0</v>
      </c>
      <c r="D22" s="338">
        <f t="shared" ref="D22:S22" si="6">SUM(D23:D29)</f>
        <v>0</v>
      </c>
      <c r="E22" s="338">
        <f t="shared" si="6"/>
        <v>0</v>
      </c>
      <c r="F22" s="338">
        <f t="shared" si="6"/>
        <v>0</v>
      </c>
      <c r="G22" s="338">
        <f t="shared" si="6"/>
        <v>0</v>
      </c>
      <c r="H22" s="338">
        <f t="shared" si="6"/>
        <v>0</v>
      </c>
      <c r="I22" s="338">
        <f t="shared" si="6"/>
        <v>0</v>
      </c>
      <c r="J22" s="338">
        <f t="shared" si="6"/>
        <v>0</v>
      </c>
      <c r="K22" s="338">
        <f t="shared" si="6"/>
        <v>0</v>
      </c>
      <c r="L22" s="338">
        <f t="shared" si="6"/>
        <v>0</v>
      </c>
      <c r="M22" s="338">
        <f t="shared" si="6"/>
        <v>0</v>
      </c>
      <c r="N22" s="338">
        <f t="shared" si="6"/>
        <v>0</v>
      </c>
      <c r="O22" s="338">
        <f t="shared" si="6"/>
        <v>0</v>
      </c>
      <c r="P22" s="338">
        <f t="shared" si="6"/>
        <v>0</v>
      </c>
      <c r="Q22" s="335">
        <f t="shared" si="6"/>
        <v>0</v>
      </c>
      <c r="R22" s="338">
        <f t="shared" si="6"/>
        <v>0</v>
      </c>
      <c r="S22" s="338">
        <f t="shared" si="6"/>
        <v>0</v>
      </c>
      <c r="T22" s="93" t="str">
        <f t="shared" si="1"/>
        <v>Đúng</v>
      </c>
      <c r="U22" s="93" t="str">
        <f t="shared" si="2"/>
        <v>Đúng</v>
      </c>
      <c r="V22" s="93" t="str">
        <f t="shared" si="3"/>
        <v>Đúng</v>
      </c>
    </row>
    <row r="23" spans="1:22" s="5" customFormat="1" ht="15" customHeight="1" x14ac:dyDescent="0.2">
      <c r="A23" s="239"/>
      <c r="B23" s="229" t="s">
        <v>30</v>
      </c>
      <c r="C23" s="606">
        <f t="shared" ref="C23:C29" si="7">SUM(D23:G23)</f>
        <v>0</v>
      </c>
      <c r="D23" s="333"/>
      <c r="E23" s="333"/>
      <c r="F23" s="333"/>
      <c r="G23" s="333"/>
      <c r="H23" s="333"/>
      <c r="I23" s="333"/>
      <c r="J23" s="333"/>
      <c r="K23" s="333"/>
      <c r="L23" s="333"/>
      <c r="M23" s="333"/>
      <c r="N23" s="333"/>
      <c r="O23" s="333"/>
      <c r="P23" s="333"/>
      <c r="Q23" s="326"/>
      <c r="R23" s="333"/>
      <c r="S23" s="333"/>
      <c r="T23" s="93" t="str">
        <f t="shared" si="1"/>
        <v>Đúng</v>
      </c>
      <c r="U23" s="93" t="str">
        <f t="shared" si="2"/>
        <v>Đúng</v>
      </c>
      <c r="V23" s="93" t="str">
        <f t="shared" si="3"/>
        <v>Đúng</v>
      </c>
    </row>
    <row r="24" spans="1:22" s="5" customFormat="1" ht="15" customHeight="1" x14ac:dyDescent="0.2">
      <c r="A24" s="242"/>
      <c r="B24" s="230" t="s">
        <v>79</v>
      </c>
      <c r="C24" s="606">
        <f t="shared" si="7"/>
        <v>0</v>
      </c>
      <c r="D24" s="317"/>
      <c r="E24" s="317"/>
      <c r="F24" s="317"/>
      <c r="G24" s="317"/>
      <c r="H24" s="317"/>
      <c r="I24" s="317"/>
      <c r="J24" s="317"/>
      <c r="K24" s="317"/>
      <c r="L24" s="317"/>
      <c r="M24" s="317"/>
      <c r="N24" s="317"/>
      <c r="O24" s="317"/>
      <c r="P24" s="317"/>
      <c r="Q24" s="317"/>
      <c r="R24" s="317"/>
      <c r="S24" s="317"/>
      <c r="T24" s="93" t="str">
        <f t="shared" si="1"/>
        <v>Đúng</v>
      </c>
      <c r="U24" s="93" t="str">
        <f t="shared" si="2"/>
        <v>Đúng</v>
      </c>
      <c r="V24" s="93" t="str">
        <f t="shared" si="3"/>
        <v>Đúng</v>
      </c>
    </row>
    <row r="25" spans="1:22" s="5" customFormat="1" ht="15" customHeight="1" x14ac:dyDescent="0.2">
      <c r="A25" s="242"/>
      <c r="B25" s="230" t="s">
        <v>31</v>
      </c>
      <c r="C25" s="606">
        <f t="shared" si="7"/>
        <v>0</v>
      </c>
      <c r="D25" s="317"/>
      <c r="E25" s="317"/>
      <c r="F25" s="317"/>
      <c r="G25" s="317"/>
      <c r="H25" s="317"/>
      <c r="I25" s="317"/>
      <c r="J25" s="317"/>
      <c r="K25" s="317"/>
      <c r="L25" s="317"/>
      <c r="M25" s="317"/>
      <c r="N25" s="317"/>
      <c r="O25" s="317"/>
      <c r="P25" s="317"/>
      <c r="Q25" s="317"/>
      <c r="R25" s="317"/>
      <c r="S25" s="317"/>
      <c r="T25" s="93" t="str">
        <f t="shared" si="1"/>
        <v>Đúng</v>
      </c>
      <c r="U25" s="93" t="str">
        <f t="shared" si="2"/>
        <v>Đúng</v>
      </c>
      <c r="V25" s="93" t="str">
        <f t="shared" si="3"/>
        <v>Đúng</v>
      </c>
    </row>
    <row r="26" spans="1:22" s="5" customFormat="1" ht="15" customHeight="1" x14ac:dyDescent="0.2">
      <c r="A26" s="242"/>
      <c r="B26" s="230" t="s">
        <v>32</v>
      </c>
      <c r="C26" s="606">
        <f t="shared" si="7"/>
        <v>0</v>
      </c>
      <c r="D26" s="317"/>
      <c r="E26" s="317"/>
      <c r="F26" s="317"/>
      <c r="G26" s="317"/>
      <c r="H26" s="317"/>
      <c r="I26" s="317"/>
      <c r="J26" s="317"/>
      <c r="K26" s="317"/>
      <c r="L26" s="317"/>
      <c r="M26" s="317"/>
      <c r="N26" s="317"/>
      <c r="O26" s="317"/>
      <c r="P26" s="317"/>
      <c r="Q26" s="317"/>
      <c r="R26" s="317"/>
      <c r="S26" s="317"/>
      <c r="T26" s="93" t="str">
        <f t="shared" si="1"/>
        <v>Đúng</v>
      </c>
      <c r="U26" s="93" t="str">
        <f t="shared" si="2"/>
        <v>Đúng</v>
      </c>
      <c r="V26" s="93" t="str">
        <f t="shared" si="3"/>
        <v>Đúng</v>
      </c>
    </row>
    <row r="27" spans="1:22" s="5" customFormat="1" ht="15" customHeight="1" x14ac:dyDescent="0.2">
      <c r="A27" s="242"/>
      <c r="B27" s="230" t="s">
        <v>352</v>
      </c>
      <c r="C27" s="606">
        <f t="shared" si="7"/>
        <v>0</v>
      </c>
      <c r="D27" s="317"/>
      <c r="E27" s="317"/>
      <c r="F27" s="317"/>
      <c r="G27" s="317"/>
      <c r="H27" s="317"/>
      <c r="I27" s="317"/>
      <c r="J27" s="317"/>
      <c r="K27" s="317"/>
      <c r="L27" s="317"/>
      <c r="M27" s="317"/>
      <c r="N27" s="317"/>
      <c r="O27" s="317"/>
      <c r="P27" s="317"/>
      <c r="Q27" s="317"/>
      <c r="R27" s="317"/>
      <c r="S27" s="317"/>
      <c r="T27" s="93" t="str">
        <f t="shared" si="1"/>
        <v>Đúng</v>
      </c>
      <c r="U27" s="93" t="str">
        <f t="shared" si="2"/>
        <v>Đúng</v>
      </c>
      <c r="V27" s="93" t="str">
        <f t="shared" si="3"/>
        <v>Đúng</v>
      </c>
    </row>
    <row r="28" spans="1:22" s="5" customFormat="1" ht="15" customHeight="1" x14ac:dyDescent="0.2">
      <c r="A28" s="242"/>
      <c r="B28" s="230" t="s">
        <v>33</v>
      </c>
      <c r="C28" s="606">
        <f t="shared" si="7"/>
        <v>0</v>
      </c>
      <c r="D28" s="317"/>
      <c r="E28" s="317"/>
      <c r="F28" s="317"/>
      <c r="G28" s="317"/>
      <c r="H28" s="317"/>
      <c r="I28" s="317"/>
      <c r="J28" s="317"/>
      <c r="K28" s="317"/>
      <c r="L28" s="317"/>
      <c r="M28" s="317"/>
      <c r="N28" s="317"/>
      <c r="O28" s="317"/>
      <c r="P28" s="317"/>
      <c r="Q28" s="317"/>
      <c r="R28" s="317"/>
      <c r="S28" s="317"/>
      <c r="T28" s="93" t="str">
        <f t="shared" si="1"/>
        <v>Đúng</v>
      </c>
      <c r="U28" s="93" t="str">
        <f t="shared" si="2"/>
        <v>Đúng</v>
      </c>
      <c r="V28" s="93" t="str">
        <f t="shared" si="3"/>
        <v>Đúng</v>
      </c>
    </row>
    <row r="29" spans="1:22" s="5" customFormat="1" ht="15" customHeight="1" x14ac:dyDescent="0.2">
      <c r="A29" s="245"/>
      <c r="B29" s="251" t="s">
        <v>34</v>
      </c>
      <c r="C29" s="611">
        <f t="shared" si="7"/>
        <v>0</v>
      </c>
      <c r="D29" s="329"/>
      <c r="E29" s="329"/>
      <c r="F29" s="329"/>
      <c r="G29" s="329"/>
      <c r="H29" s="329"/>
      <c r="I29" s="329"/>
      <c r="J29" s="329"/>
      <c r="K29" s="329"/>
      <c r="L29" s="329"/>
      <c r="M29" s="329"/>
      <c r="N29" s="329"/>
      <c r="O29" s="329"/>
      <c r="P29" s="329"/>
      <c r="Q29" s="331"/>
      <c r="R29" s="329"/>
      <c r="S29" s="329"/>
      <c r="T29" s="93" t="str">
        <f t="shared" si="1"/>
        <v>Đúng</v>
      </c>
      <c r="U29" s="93" t="str">
        <f t="shared" si="2"/>
        <v>Đúng</v>
      </c>
      <c r="V29" s="93" t="str">
        <f t="shared" si="3"/>
        <v>Đúng</v>
      </c>
    </row>
    <row r="30" spans="1:22" s="5" customFormat="1" ht="15" customHeight="1" x14ac:dyDescent="0.2">
      <c r="A30" s="252" t="s">
        <v>35</v>
      </c>
      <c r="B30" s="270" t="s">
        <v>52</v>
      </c>
      <c r="C30" s="335">
        <f>SUM(C31:C32)</f>
        <v>0</v>
      </c>
      <c r="D30" s="335">
        <f t="shared" ref="D30:G30" si="8">SUM(D31:D32)</f>
        <v>0</v>
      </c>
      <c r="E30" s="335">
        <f t="shared" si="8"/>
        <v>0</v>
      </c>
      <c r="F30" s="335">
        <f t="shared" si="8"/>
        <v>0</v>
      </c>
      <c r="G30" s="335">
        <f t="shared" si="8"/>
        <v>0</v>
      </c>
      <c r="H30" s="576"/>
      <c r="I30" s="576"/>
      <c r="J30" s="576"/>
      <c r="K30" s="576"/>
      <c r="L30" s="576"/>
      <c r="M30" s="576"/>
      <c r="N30" s="576"/>
      <c r="O30" s="576"/>
      <c r="P30" s="576"/>
      <c r="Q30" s="576"/>
      <c r="R30" s="576"/>
      <c r="S30" s="576"/>
      <c r="T30" s="93"/>
      <c r="U30" s="93"/>
      <c r="V30" s="93"/>
    </row>
    <row r="31" spans="1:22" s="5" customFormat="1" ht="15" customHeight="1" x14ac:dyDescent="0.2">
      <c r="A31" s="242"/>
      <c r="B31" s="230" t="s">
        <v>97</v>
      </c>
      <c r="C31" s="606">
        <f>SUM(D31:G31)</f>
        <v>0</v>
      </c>
      <c r="D31" s="326"/>
      <c r="E31" s="326"/>
      <c r="F31" s="326"/>
      <c r="G31" s="326"/>
      <c r="H31" s="584"/>
      <c r="I31" s="584"/>
      <c r="J31" s="584"/>
      <c r="K31" s="584"/>
      <c r="L31" s="584"/>
      <c r="M31" s="584"/>
      <c r="N31" s="584"/>
      <c r="O31" s="584"/>
      <c r="P31" s="584"/>
      <c r="Q31" s="584"/>
      <c r="R31" s="584"/>
      <c r="S31" s="584"/>
      <c r="T31" s="93"/>
      <c r="U31" s="93"/>
      <c r="V31" s="93"/>
    </row>
    <row r="32" spans="1:22" s="5" customFormat="1" ht="21.75" customHeight="1" x14ac:dyDescent="0.2">
      <c r="A32" s="242"/>
      <c r="B32" s="230" t="s">
        <v>957</v>
      </c>
      <c r="C32" s="606">
        <f t="shared" ref="C32:C33" si="9">SUM(D32:G32)</f>
        <v>0</v>
      </c>
      <c r="D32" s="317"/>
      <c r="E32" s="317"/>
      <c r="F32" s="317"/>
      <c r="G32" s="317"/>
      <c r="H32" s="545"/>
      <c r="I32" s="545"/>
      <c r="J32" s="545"/>
      <c r="K32" s="545"/>
      <c r="L32" s="545"/>
      <c r="M32" s="545"/>
      <c r="N32" s="545"/>
      <c r="O32" s="545"/>
      <c r="P32" s="545"/>
      <c r="Q32" s="545"/>
      <c r="R32" s="545"/>
      <c r="S32" s="545"/>
      <c r="T32" s="93"/>
      <c r="U32" s="93"/>
      <c r="V32" s="93"/>
    </row>
    <row r="33" spans="1:22" s="5" customFormat="1" ht="15" customHeight="1" x14ac:dyDescent="0.2">
      <c r="A33" s="245"/>
      <c r="B33" s="231" t="s">
        <v>806</v>
      </c>
      <c r="C33" s="624">
        <f t="shared" si="9"/>
        <v>0</v>
      </c>
      <c r="D33" s="331"/>
      <c r="E33" s="331"/>
      <c r="F33" s="331"/>
      <c r="G33" s="331"/>
      <c r="H33" s="546"/>
      <c r="I33" s="546"/>
      <c r="J33" s="546"/>
      <c r="K33" s="546"/>
      <c r="L33" s="546"/>
      <c r="M33" s="546"/>
      <c r="N33" s="546"/>
      <c r="O33" s="546"/>
      <c r="P33" s="546"/>
      <c r="Q33" s="546"/>
      <c r="R33" s="546"/>
      <c r="S33" s="546"/>
      <c r="T33" s="93"/>
      <c r="U33" s="93"/>
      <c r="V33" s="93"/>
    </row>
    <row r="34" spans="1:22" ht="22.5" customHeight="1" x14ac:dyDescent="0.2">
      <c r="C34" s="83" t="str">
        <f t="shared" ref="C34:S34" si="10">IF(C6=C22, "Đúng","Sai")</f>
        <v>Đúng</v>
      </c>
      <c r="D34" s="83" t="str">
        <f t="shared" si="10"/>
        <v>Đúng</v>
      </c>
      <c r="E34" s="83" t="str">
        <f t="shared" si="10"/>
        <v>Đúng</v>
      </c>
      <c r="F34" s="83" t="str">
        <f t="shared" si="10"/>
        <v>Đúng</v>
      </c>
      <c r="G34" s="83" t="str">
        <f t="shared" si="10"/>
        <v>Đúng</v>
      </c>
      <c r="H34" s="83" t="str">
        <f t="shared" si="10"/>
        <v>Đúng</v>
      </c>
      <c r="I34" s="83" t="str">
        <f t="shared" si="10"/>
        <v>Đúng</v>
      </c>
      <c r="J34" s="83" t="str">
        <f t="shared" si="10"/>
        <v>Đúng</v>
      </c>
      <c r="K34" s="83" t="str">
        <f t="shared" si="10"/>
        <v>Đúng</v>
      </c>
      <c r="L34" s="83" t="str">
        <f t="shared" si="10"/>
        <v>Đúng</v>
      </c>
      <c r="M34" s="83" t="str">
        <f t="shared" si="10"/>
        <v>Đúng</v>
      </c>
      <c r="N34" s="83" t="str">
        <f t="shared" si="10"/>
        <v>Đúng</v>
      </c>
      <c r="O34" s="83" t="str">
        <f t="shared" si="10"/>
        <v>Đúng</v>
      </c>
      <c r="P34" s="83" t="str">
        <f t="shared" si="10"/>
        <v>Đúng</v>
      </c>
      <c r="Q34" s="83" t="str">
        <f t="shared" si="10"/>
        <v>Đúng</v>
      </c>
      <c r="R34" s="83" t="str">
        <f t="shared" si="10"/>
        <v>Đúng</v>
      </c>
      <c r="S34" s="83" t="str">
        <f t="shared" si="10"/>
        <v>Đúng</v>
      </c>
      <c r="V34" s="82"/>
    </row>
    <row r="35" spans="1:22" x14ac:dyDescent="0.25">
      <c r="C35" s="308"/>
      <c r="D35" s="82"/>
      <c r="E35" s="82"/>
      <c r="F35" s="82"/>
      <c r="G35" s="82"/>
      <c r="H35" s="82"/>
      <c r="I35" s="82"/>
      <c r="J35" s="82"/>
      <c r="K35" s="82"/>
      <c r="L35" s="82"/>
      <c r="M35" s="82"/>
      <c r="N35" s="82"/>
      <c r="O35" s="82"/>
      <c r="P35" s="82"/>
      <c r="Q35" s="82"/>
      <c r="R35" s="82"/>
      <c r="S35" s="82"/>
      <c r="V35" s="82"/>
    </row>
    <row r="36" spans="1:22" x14ac:dyDescent="0.25">
      <c r="C36" s="308"/>
      <c r="D36" s="82"/>
      <c r="E36" s="82"/>
      <c r="F36" s="82"/>
      <c r="G36" s="82"/>
      <c r="H36" s="82"/>
      <c r="I36" s="82"/>
      <c r="J36" s="82"/>
      <c r="K36" s="82"/>
      <c r="L36" s="82"/>
      <c r="M36" s="82"/>
      <c r="N36" s="82"/>
      <c r="O36" s="82"/>
      <c r="P36" s="82"/>
      <c r="Q36" s="82"/>
      <c r="R36" s="82"/>
      <c r="S36" s="82"/>
      <c r="V36" s="82"/>
    </row>
    <row r="37" spans="1:22" x14ac:dyDescent="0.25">
      <c r="C37" s="308"/>
      <c r="D37" s="82"/>
      <c r="E37" s="82"/>
      <c r="F37" s="82"/>
      <c r="G37" s="82"/>
      <c r="H37" s="82"/>
      <c r="I37" s="82"/>
      <c r="J37" s="82"/>
      <c r="K37" s="82"/>
      <c r="L37" s="82"/>
      <c r="M37" s="82"/>
      <c r="N37" s="82"/>
      <c r="O37" s="82"/>
      <c r="P37" s="82"/>
      <c r="Q37" s="82"/>
      <c r="R37" s="82"/>
      <c r="S37" s="82"/>
      <c r="V37" s="82"/>
    </row>
  </sheetData>
  <sheetProtection formatCells="0" formatColumns="0" formatRows="0"/>
  <mergeCells count="10">
    <mergeCell ref="R1:S1"/>
    <mergeCell ref="A2:P2"/>
    <mergeCell ref="Q2:S2"/>
    <mergeCell ref="A3:A4"/>
    <mergeCell ref="B3:B4"/>
    <mergeCell ref="C3:C4"/>
    <mergeCell ref="D3:G3"/>
    <mergeCell ref="H3:P3"/>
    <mergeCell ref="Q3:S3"/>
    <mergeCell ref="A1:Q1"/>
  </mergeCells>
  <conditionalFormatting sqref="A34:XFD34">
    <cfRule type="cellIs" dxfId="24" priority="4" operator="equal">
      <formula>"Đúng"</formula>
    </cfRule>
  </conditionalFormatting>
  <conditionalFormatting sqref="V1:V1048576 T6:U33">
    <cfRule type="cellIs" dxfId="23" priority="1" operator="equal">
      <formula>"Đúng"</formula>
    </cfRule>
  </conditionalFormatting>
  <printOptions verticalCentered="1"/>
  <pageMargins left="0.70866141732283472" right="0.19685039370078741" top="0.23622047244094491" bottom="0.23622047244094491" header="0" footer="0"/>
  <pageSetup paperSize="9" scale="8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00000"/>
    <pageSetUpPr fitToPage="1"/>
  </sheetPr>
  <dimension ref="A1:AE29"/>
  <sheetViews>
    <sheetView zoomScaleNormal="100" workbookViewId="0">
      <selection activeCell="AA10" sqref="AA10"/>
    </sheetView>
  </sheetViews>
  <sheetFormatPr defaultColWidth="5.42578125" defaultRowHeight="15.75" x14ac:dyDescent="0.25"/>
  <cols>
    <col min="1" max="1" width="4.85546875" style="199" customWidth="1"/>
    <col min="2" max="2" width="39.42578125" style="95" customWidth="1"/>
    <col min="3" max="3" width="9.42578125" style="200" customWidth="1"/>
    <col min="4" max="4" width="6.85546875" style="95" customWidth="1"/>
    <col min="5" max="6" width="7.140625" style="95" customWidth="1"/>
    <col min="7" max="8" width="6.85546875" style="95" customWidth="1"/>
    <col min="9" max="9" width="11.85546875" style="95" customWidth="1"/>
    <col min="10" max="10" width="5.140625" style="95" bestFit="1" customWidth="1"/>
    <col min="11" max="11" width="13" style="95" customWidth="1"/>
    <col min="12" max="12" width="11.28515625" style="95" bestFit="1" customWidth="1"/>
    <col min="13" max="14" width="7.140625" style="95" bestFit="1" customWidth="1"/>
    <col min="15" max="15" width="5.28515625" style="95" customWidth="1"/>
    <col min="16" max="16" width="5.42578125" style="95" customWidth="1"/>
    <col min="17" max="17" width="5.7109375" style="95" customWidth="1"/>
    <col min="18" max="18" width="7.85546875" style="95" customWidth="1"/>
    <col min="19" max="256" width="5.42578125" style="95"/>
    <col min="257" max="257" width="4.85546875" style="95" customWidth="1"/>
    <col min="258" max="258" width="30.85546875" style="95" customWidth="1"/>
    <col min="259" max="259" width="8.28515625" style="95" customWidth="1"/>
    <col min="260" max="262" width="6.85546875" style="95" customWidth="1"/>
    <col min="263" max="263" width="9" style="95" customWidth="1"/>
    <col min="264" max="273" width="6.85546875" style="95" customWidth="1"/>
    <col min="274" max="512" width="5.42578125" style="95"/>
    <col min="513" max="513" width="4.85546875" style="95" customWidth="1"/>
    <col min="514" max="514" width="30.85546875" style="95" customWidth="1"/>
    <col min="515" max="515" width="8.28515625" style="95" customWidth="1"/>
    <col min="516" max="518" width="6.85546875" style="95" customWidth="1"/>
    <col min="519" max="519" width="9" style="95" customWidth="1"/>
    <col min="520" max="529" width="6.85546875" style="95" customWidth="1"/>
    <col min="530" max="768" width="5.42578125" style="95"/>
    <col min="769" max="769" width="4.85546875" style="95" customWidth="1"/>
    <col min="770" max="770" width="30.85546875" style="95" customWidth="1"/>
    <col min="771" max="771" width="8.28515625" style="95" customWidth="1"/>
    <col min="772" max="774" width="6.85546875" style="95" customWidth="1"/>
    <col min="775" max="775" width="9" style="95" customWidth="1"/>
    <col min="776" max="785" width="6.85546875" style="95" customWidth="1"/>
    <col min="786" max="1024" width="5.42578125" style="95"/>
    <col min="1025" max="1025" width="4.85546875" style="95" customWidth="1"/>
    <col min="1026" max="1026" width="30.85546875" style="95" customWidth="1"/>
    <col min="1027" max="1027" width="8.28515625" style="95" customWidth="1"/>
    <col min="1028" max="1030" width="6.85546875" style="95" customWidth="1"/>
    <col min="1031" max="1031" width="9" style="95" customWidth="1"/>
    <col min="1032" max="1041" width="6.85546875" style="95" customWidth="1"/>
    <col min="1042" max="1280" width="5.42578125" style="95"/>
    <col min="1281" max="1281" width="4.85546875" style="95" customWidth="1"/>
    <col min="1282" max="1282" width="30.85546875" style="95" customWidth="1"/>
    <col min="1283" max="1283" width="8.28515625" style="95" customWidth="1"/>
    <col min="1284" max="1286" width="6.85546875" style="95" customWidth="1"/>
    <col min="1287" max="1287" width="9" style="95" customWidth="1"/>
    <col min="1288" max="1297" width="6.85546875" style="95" customWidth="1"/>
    <col min="1298" max="1536" width="5.42578125" style="95"/>
    <col min="1537" max="1537" width="4.85546875" style="95" customWidth="1"/>
    <col min="1538" max="1538" width="30.85546875" style="95" customWidth="1"/>
    <col min="1539" max="1539" width="8.28515625" style="95" customWidth="1"/>
    <col min="1540" max="1542" width="6.85546875" style="95" customWidth="1"/>
    <col min="1543" max="1543" width="9" style="95" customWidth="1"/>
    <col min="1544" max="1553" width="6.85546875" style="95" customWidth="1"/>
    <col min="1554" max="1792" width="5.42578125" style="95"/>
    <col min="1793" max="1793" width="4.85546875" style="95" customWidth="1"/>
    <col min="1794" max="1794" width="30.85546875" style="95" customWidth="1"/>
    <col min="1795" max="1795" width="8.28515625" style="95" customWidth="1"/>
    <col min="1796" max="1798" width="6.85546875" style="95" customWidth="1"/>
    <col min="1799" max="1799" width="9" style="95" customWidth="1"/>
    <col min="1800" max="1809" width="6.85546875" style="95" customWidth="1"/>
    <col min="1810" max="2048" width="5.42578125" style="95"/>
    <col min="2049" max="2049" width="4.85546875" style="95" customWidth="1"/>
    <col min="2050" max="2050" width="30.85546875" style="95" customWidth="1"/>
    <col min="2051" max="2051" width="8.28515625" style="95" customWidth="1"/>
    <col min="2052" max="2054" width="6.85546875" style="95" customWidth="1"/>
    <col min="2055" max="2055" width="9" style="95" customWidth="1"/>
    <col min="2056" max="2065" width="6.85546875" style="95" customWidth="1"/>
    <col min="2066" max="2304" width="5.42578125" style="95"/>
    <col min="2305" max="2305" width="4.85546875" style="95" customWidth="1"/>
    <col min="2306" max="2306" width="30.85546875" style="95" customWidth="1"/>
    <col min="2307" max="2307" width="8.28515625" style="95" customWidth="1"/>
    <col min="2308" max="2310" width="6.85546875" style="95" customWidth="1"/>
    <col min="2311" max="2311" width="9" style="95" customWidth="1"/>
    <col min="2312" max="2321" width="6.85546875" style="95" customWidth="1"/>
    <col min="2322" max="2560" width="5.42578125" style="95"/>
    <col min="2561" max="2561" width="4.85546875" style="95" customWidth="1"/>
    <col min="2562" max="2562" width="30.85546875" style="95" customWidth="1"/>
    <col min="2563" max="2563" width="8.28515625" style="95" customWidth="1"/>
    <col min="2564" max="2566" width="6.85546875" style="95" customWidth="1"/>
    <col min="2567" max="2567" width="9" style="95" customWidth="1"/>
    <col min="2568" max="2577" width="6.85546875" style="95" customWidth="1"/>
    <col min="2578" max="2816" width="5.42578125" style="95"/>
    <col min="2817" max="2817" width="4.85546875" style="95" customWidth="1"/>
    <col min="2818" max="2818" width="30.85546875" style="95" customWidth="1"/>
    <col min="2819" max="2819" width="8.28515625" style="95" customWidth="1"/>
    <col min="2820" max="2822" width="6.85546875" style="95" customWidth="1"/>
    <col min="2823" max="2823" width="9" style="95" customWidth="1"/>
    <col min="2824" max="2833" width="6.85546875" style="95" customWidth="1"/>
    <col min="2834" max="3072" width="5.42578125" style="95"/>
    <col min="3073" max="3073" width="4.85546875" style="95" customWidth="1"/>
    <col min="3074" max="3074" width="30.85546875" style="95" customWidth="1"/>
    <col min="3075" max="3075" width="8.28515625" style="95" customWidth="1"/>
    <col min="3076" max="3078" width="6.85546875" style="95" customWidth="1"/>
    <col min="3079" max="3079" width="9" style="95" customWidth="1"/>
    <col min="3080" max="3089" width="6.85546875" style="95" customWidth="1"/>
    <col min="3090" max="3328" width="5.42578125" style="95"/>
    <col min="3329" max="3329" width="4.85546875" style="95" customWidth="1"/>
    <col min="3330" max="3330" width="30.85546875" style="95" customWidth="1"/>
    <col min="3331" max="3331" width="8.28515625" style="95" customWidth="1"/>
    <col min="3332" max="3334" width="6.85546875" style="95" customWidth="1"/>
    <col min="3335" max="3335" width="9" style="95" customWidth="1"/>
    <col min="3336" max="3345" width="6.85546875" style="95" customWidth="1"/>
    <col min="3346" max="3584" width="5.42578125" style="95"/>
    <col min="3585" max="3585" width="4.85546875" style="95" customWidth="1"/>
    <col min="3586" max="3586" width="30.85546875" style="95" customWidth="1"/>
    <col min="3587" max="3587" width="8.28515625" style="95" customWidth="1"/>
    <col min="3588" max="3590" width="6.85546875" style="95" customWidth="1"/>
    <col min="3591" max="3591" width="9" style="95" customWidth="1"/>
    <col min="3592" max="3601" width="6.85546875" style="95" customWidth="1"/>
    <col min="3602" max="3840" width="5.42578125" style="95"/>
    <col min="3841" max="3841" width="4.85546875" style="95" customWidth="1"/>
    <col min="3842" max="3842" width="30.85546875" style="95" customWidth="1"/>
    <col min="3843" max="3843" width="8.28515625" style="95" customWidth="1"/>
    <col min="3844" max="3846" width="6.85546875" style="95" customWidth="1"/>
    <col min="3847" max="3847" width="9" style="95" customWidth="1"/>
    <col min="3848" max="3857" width="6.85546875" style="95" customWidth="1"/>
    <col min="3858" max="4096" width="5.42578125" style="95"/>
    <col min="4097" max="4097" width="4.85546875" style="95" customWidth="1"/>
    <col min="4098" max="4098" width="30.85546875" style="95" customWidth="1"/>
    <col min="4099" max="4099" width="8.28515625" style="95" customWidth="1"/>
    <col min="4100" max="4102" width="6.85546875" style="95" customWidth="1"/>
    <col min="4103" max="4103" width="9" style="95" customWidth="1"/>
    <col min="4104" max="4113" width="6.85546875" style="95" customWidth="1"/>
    <col min="4114" max="4352" width="5.42578125" style="95"/>
    <col min="4353" max="4353" width="4.85546875" style="95" customWidth="1"/>
    <col min="4354" max="4354" width="30.85546875" style="95" customWidth="1"/>
    <col min="4355" max="4355" width="8.28515625" style="95" customWidth="1"/>
    <col min="4356" max="4358" width="6.85546875" style="95" customWidth="1"/>
    <col min="4359" max="4359" width="9" style="95" customWidth="1"/>
    <col min="4360" max="4369" width="6.85546875" style="95" customWidth="1"/>
    <col min="4370" max="4608" width="5.42578125" style="95"/>
    <col min="4609" max="4609" width="4.85546875" style="95" customWidth="1"/>
    <col min="4610" max="4610" width="30.85546875" style="95" customWidth="1"/>
    <col min="4611" max="4611" width="8.28515625" style="95" customWidth="1"/>
    <col min="4612" max="4614" width="6.85546875" style="95" customWidth="1"/>
    <col min="4615" max="4615" width="9" style="95" customWidth="1"/>
    <col min="4616" max="4625" width="6.85546875" style="95" customWidth="1"/>
    <col min="4626" max="4864" width="5.42578125" style="95"/>
    <col min="4865" max="4865" width="4.85546875" style="95" customWidth="1"/>
    <col min="4866" max="4866" width="30.85546875" style="95" customWidth="1"/>
    <col min="4867" max="4867" width="8.28515625" style="95" customWidth="1"/>
    <col min="4868" max="4870" width="6.85546875" style="95" customWidth="1"/>
    <col min="4871" max="4871" width="9" style="95" customWidth="1"/>
    <col min="4872" max="4881" width="6.85546875" style="95" customWidth="1"/>
    <col min="4882" max="5120" width="5.42578125" style="95"/>
    <col min="5121" max="5121" width="4.85546875" style="95" customWidth="1"/>
    <col min="5122" max="5122" width="30.85546875" style="95" customWidth="1"/>
    <col min="5123" max="5123" width="8.28515625" style="95" customWidth="1"/>
    <col min="5124" max="5126" width="6.85546875" style="95" customWidth="1"/>
    <col min="5127" max="5127" width="9" style="95" customWidth="1"/>
    <col min="5128" max="5137" width="6.85546875" style="95" customWidth="1"/>
    <col min="5138" max="5376" width="5.42578125" style="95"/>
    <col min="5377" max="5377" width="4.85546875" style="95" customWidth="1"/>
    <col min="5378" max="5378" width="30.85546875" style="95" customWidth="1"/>
    <col min="5379" max="5379" width="8.28515625" style="95" customWidth="1"/>
    <col min="5380" max="5382" width="6.85546875" style="95" customWidth="1"/>
    <col min="5383" max="5383" width="9" style="95" customWidth="1"/>
    <col min="5384" max="5393" width="6.85546875" style="95" customWidth="1"/>
    <col min="5394" max="5632" width="5.42578125" style="95"/>
    <col min="5633" max="5633" width="4.85546875" style="95" customWidth="1"/>
    <col min="5634" max="5634" width="30.85546875" style="95" customWidth="1"/>
    <col min="5635" max="5635" width="8.28515625" style="95" customWidth="1"/>
    <col min="5636" max="5638" width="6.85546875" style="95" customWidth="1"/>
    <col min="5639" max="5639" width="9" style="95" customWidth="1"/>
    <col min="5640" max="5649" width="6.85546875" style="95" customWidth="1"/>
    <col min="5650" max="5888" width="5.42578125" style="95"/>
    <col min="5889" max="5889" width="4.85546875" style="95" customWidth="1"/>
    <col min="5890" max="5890" width="30.85546875" style="95" customWidth="1"/>
    <col min="5891" max="5891" width="8.28515625" style="95" customWidth="1"/>
    <col min="5892" max="5894" width="6.85546875" style="95" customWidth="1"/>
    <col min="5895" max="5895" width="9" style="95" customWidth="1"/>
    <col min="5896" max="5905" width="6.85546875" style="95" customWidth="1"/>
    <col min="5906" max="6144" width="5.42578125" style="95"/>
    <col min="6145" max="6145" width="4.85546875" style="95" customWidth="1"/>
    <col min="6146" max="6146" width="30.85546875" style="95" customWidth="1"/>
    <col min="6147" max="6147" width="8.28515625" style="95" customWidth="1"/>
    <col min="6148" max="6150" width="6.85546875" style="95" customWidth="1"/>
    <col min="6151" max="6151" width="9" style="95" customWidth="1"/>
    <col min="6152" max="6161" width="6.85546875" style="95" customWidth="1"/>
    <col min="6162" max="6400" width="5.42578125" style="95"/>
    <col min="6401" max="6401" width="4.85546875" style="95" customWidth="1"/>
    <col min="6402" max="6402" width="30.85546875" style="95" customWidth="1"/>
    <col min="6403" max="6403" width="8.28515625" style="95" customWidth="1"/>
    <col min="6404" max="6406" width="6.85546875" style="95" customWidth="1"/>
    <col min="6407" max="6407" width="9" style="95" customWidth="1"/>
    <col min="6408" max="6417" width="6.85546875" style="95" customWidth="1"/>
    <col min="6418" max="6656" width="5.42578125" style="95"/>
    <col min="6657" max="6657" width="4.85546875" style="95" customWidth="1"/>
    <col min="6658" max="6658" width="30.85546875" style="95" customWidth="1"/>
    <col min="6659" max="6659" width="8.28515625" style="95" customWidth="1"/>
    <col min="6660" max="6662" width="6.85546875" style="95" customWidth="1"/>
    <col min="6663" max="6663" width="9" style="95" customWidth="1"/>
    <col min="6664" max="6673" width="6.85546875" style="95" customWidth="1"/>
    <col min="6674" max="6912" width="5.42578125" style="95"/>
    <col min="6913" max="6913" width="4.85546875" style="95" customWidth="1"/>
    <col min="6914" max="6914" width="30.85546875" style="95" customWidth="1"/>
    <col min="6915" max="6915" width="8.28515625" style="95" customWidth="1"/>
    <col min="6916" max="6918" width="6.85546875" style="95" customWidth="1"/>
    <col min="6919" max="6919" width="9" style="95" customWidth="1"/>
    <col min="6920" max="6929" width="6.85546875" style="95" customWidth="1"/>
    <col min="6930" max="7168" width="5.42578125" style="95"/>
    <col min="7169" max="7169" width="4.85546875" style="95" customWidth="1"/>
    <col min="7170" max="7170" width="30.85546875" style="95" customWidth="1"/>
    <col min="7171" max="7171" width="8.28515625" style="95" customWidth="1"/>
    <col min="7172" max="7174" width="6.85546875" style="95" customWidth="1"/>
    <col min="7175" max="7175" width="9" style="95" customWidth="1"/>
    <col min="7176" max="7185" width="6.85546875" style="95" customWidth="1"/>
    <col min="7186" max="7424" width="5.42578125" style="95"/>
    <col min="7425" max="7425" width="4.85546875" style="95" customWidth="1"/>
    <col min="7426" max="7426" width="30.85546875" style="95" customWidth="1"/>
    <col min="7427" max="7427" width="8.28515625" style="95" customWidth="1"/>
    <col min="7428" max="7430" width="6.85546875" style="95" customWidth="1"/>
    <col min="7431" max="7431" width="9" style="95" customWidth="1"/>
    <col min="7432" max="7441" width="6.85546875" style="95" customWidth="1"/>
    <col min="7442" max="7680" width="5.42578125" style="95"/>
    <col min="7681" max="7681" width="4.85546875" style="95" customWidth="1"/>
    <col min="7682" max="7682" width="30.85546875" style="95" customWidth="1"/>
    <col min="7683" max="7683" width="8.28515625" style="95" customWidth="1"/>
    <col min="7684" max="7686" width="6.85546875" style="95" customWidth="1"/>
    <col min="7687" max="7687" width="9" style="95" customWidth="1"/>
    <col min="7688" max="7697" width="6.85546875" style="95" customWidth="1"/>
    <col min="7698" max="7936" width="5.42578125" style="95"/>
    <col min="7937" max="7937" width="4.85546875" style="95" customWidth="1"/>
    <col min="7938" max="7938" width="30.85546875" style="95" customWidth="1"/>
    <col min="7939" max="7939" width="8.28515625" style="95" customWidth="1"/>
    <col min="7940" max="7942" width="6.85546875" style="95" customWidth="1"/>
    <col min="7943" max="7943" width="9" style="95" customWidth="1"/>
    <col min="7944" max="7953" width="6.85546875" style="95" customWidth="1"/>
    <col min="7954" max="8192" width="5.42578125" style="95"/>
    <col min="8193" max="8193" width="4.85546875" style="95" customWidth="1"/>
    <col min="8194" max="8194" width="30.85546875" style="95" customWidth="1"/>
    <col min="8195" max="8195" width="8.28515625" style="95" customWidth="1"/>
    <col min="8196" max="8198" width="6.85546875" style="95" customWidth="1"/>
    <col min="8199" max="8199" width="9" style="95" customWidth="1"/>
    <col min="8200" max="8209" width="6.85546875" style="95" customWidth="1"/>
    <col min="8210" max="8448" width="5.42578125" style="95"/>
    <col min="8449" max="8449" width="4.85546875" style="95" customWidth="1"/>
    <col min="8450" max="8450" width="30.85546875" style="95" customWidth="1"/>
    <col min="8451" max="8451" width="8.28515625" style="95" customWidth="1"/>
    <col min="8452" max="8454" width="6.85546875" style="95" customWidth="1"/>
    <col min="8455" max="8455" width="9" style="95" customWidth="1"/>
    <col min="8456" max="8465" width="6.85546875" style="95" customWidth="1"/>
    <col min="8466" max="8704" width="5.42578125" style="95"/>
    <col min="8705" max="8705" width="4.85546875" style="95" customWidth="1"/>
    <col min="8706" max="8706" width="30.85546875" style="95" customWidth="1"/>
    <col min="8707" max="8707" width="8.28515625" style="95" customWidth="1"/>
    <col min="8708" max="8710" width="6.85546875" style="95" customWidth="1"/>
    <col min="8711" max="8711" width="9" style="95" customWidth="1"/>
    <col min="8712" max="8721" width="6.85546875" style="95" customWidth="1"/>
    <col min="8722" max="8960" width="5.42578125" style="95"/>
    <col min="8961" max="8961" width="4.85546875" style="95" customWidth="1"/>
    <col min="8962" max="8962" width="30.85546875" style="95" customWidth="1"/>
    <col min="8963" max="8963" width="8.28515625" style="95" customWidth="1"/>
    <col min="8964" max="8966" width="6.85546875" style="95" customWidth="1"/>
    <col min="8967" max="8967" width="9" style="95" customWidth="1"/>
    <col min="8968" max="8977" width="6.85546875" style="95" customWidth="1"/>
    <col min="8978" max="9216" width="5.42578125" style="95"/>
    <col min="9217" max="9217" width="4.85546875" style="95" customWidth="1"/>
    <col min="9218" max="9218" width="30.85546875" style="95" customWidth="1"/>
    <col min="9219" max="9219" width="8.28515625" style="95" customWidth="1"/>
    <col min="9220" max="9222" width="6.85546875" style="95" customWidth="1"/>
    <col min="9223" max="9223" width="9" style="95" customWidth="1"/>
    <col min="9224" max="9233" width="6.85546875" style="95" customWidth="1"/>
    <col min="9234" max="9472" width="5.42578125" style="95"/>
    <col min="9473" max="9473" width="4.85546875" style="95" customWidth="1"/>
    <col min="9474" max="9474" width="30.85546875" style="95" customWidth="1"/>
    <col min="9475" max="9475" width="8.28515625" style="95" customWidth="1"/>
    <col min="9476" max="9478" width="6.85546875" style="95" customWidth="1"/>
    <col min="9479" max="9479" width="9" style="95" customWidth="1"/>
    <col min="9480" max="9489" width="6.85546875" style="95" customWidth="1"/>
    <col min="9490" max="9728" width="5.42578125" style="95"/>
    <col min="9729" max="9729" width="4.85546875" style="95" customWidth="1"/>
    <col min="9730" max="9730" width="30.85546875" style="95" customWidth="1"/>
    <col min="9731" max="9731" width="8.28515625" style="95" customWidth="1"/>
    <col min="9732" max="9734" width="6.85546875" style="95" customWidth="1"/>
    <col min="9735" max="9735" width="9" style="95" customWidth="1"/>
    <col min="9736" max="9745" width="6.85546875" style="95" customWidth="1"/>
    <col min="9746" max="9984" width="5.42578125" style="95"/>
    <col min="9985" max="9985" width="4.85546875" style="95" customWidth="1"/>
    <col min="9986" max="9986" width="30.85546875" style="95" customWidth="1"/>
    <col min="9987" max="9987" width="8.28515625" style="95" customWidth="1"/>
    <col min="9988" max="9990" width="6.85546875" style="95" customWidth="1"/>
    <col min="9991" max="9991" width="9" style="95" customWidth="1"/>
    <col min="9992" max="10001" width="6.85546875" style="95" customWidth="1"/>
    <col min="10002" max="10240" width="5.42578125" style="95"/>
    <col min="10241" max="10241" width="4.85546875" style="95" customWidth="1"/>
    <col min="10242" max="10242" width="30.85546875" style="95" customWidth="1"/>
    <col min="10243" max="10243" width="8.28515625" style="95" customWidth="1"/>
    <col min="10244" max="10246" width="6.85546875" style="95" customWidth="1"/>
    <col min="10247" max="10247" width="9" style="95" customWidth="1"/>
    <col min="10248" max="10257" width="6.85546875" style="95" customWidth="1"/>
    <col min="10258" max="10496" width="5.42578125" style="95"/>
    <col min="10497" max="10497" width="4.85546875" style="95" customWidth="1"/>
    <col min="10498" max="10498" width="30.85546875" style="95" customWidth="1"/>
    <col min="10499" max="10499" width="8.28515625" style="95" customWidth="1"/>
    <col min="10500" max="10502" width="6.85546875" style="95" customWidth="1"/>
    <col min="10503" max="10503" width="9" style="95" customWidth="1"/>
    <col min="10504" max="10513" width="6.85546875" style="95" customWidth="1"/>
    <col min="10514" max="10752" width="5.42578125" style="95"/>
    <col min="10753" max="10753" width="4.85546875" style="95" customWidth="1"/>
    <col min="10754" max="10754" width="30.85546875" style="95" customWidth="1"/>
    <col min="10755" max="10755" width="8.28515625" style="95" customWidth="1"/>
    <col min="10756" max="10758" width="6.85546875" style="95" customWidth="1"/>
    <col min="10759" max="10759" width="9" style="95" customWidth="1"/>
    <col min="10760" max="10769" width="6.85546875" style="95" customWidth="1"/>
    <col min="10770" max="11008" width="5.42578125" style="95"/>
    <col min="11009" max="11009" width="4.85546875" style="95" customWidth="1"/>
    <col min="11010" max="11010" width="30.85546875" style="95" customWidth="1"/>
    <col min="11011" max="11011" width="8.28515625" style="95" customWidth="1"/>
    <col min="11012" max="11014" width="6.85546875" style="95" customWidth="1"/>
    <col min="11015" max="11015" width="9" style="95" customWidth="1"/>
    <col min="11016" max="11025" width="6.85546875" style="95" customWidth="1"/>
    <col min="11026" max="11264" width="5.42578125" style="95"/>
    <col min="11265" max="11265" width="4.85546875" style="95" customWidth="1"/>
    <col min="11266" max="11266" width="30.85546875" style="95" customWidth="1"/>
    <col min="11267" max="11267" width="8.28515625" style="95" customWidth="1"/>
    <col min="11268" max="11270" width="6.85546875" style="95" customWidth="1"/>
    <col min="11271" max="11271" width="9" style="95" customWidth="1"/>
    <col min="11272" max="11281" width="6.85546875" style="95" customWidth="1"/>
    <col min="11282" max="11520" width="5.42578125" style="95"/>
    <col min="11521" max="11521" width="4.85546875" style="95" customWidth="1"/>
    <col min="11522" max="11522" width="30.85546875" style="95" customWidth="1"/>
    <col min="11523" max="11523" width="8.28515625" style="95" customWidth="1"/>
    <col min="11524" max="11526" width="6.85546875" style="95" customWidth="1"/>
    <col min="11527" max="11527" width="9" style="95" customWidth="1"/>
    <col min="11528" max="11537" width="6.85546875" style="95" customWidth="1"/>
    <col min="11538" max="11776" width="5.42578125" style="95"/>
    <col min="11777" max="11777" width="4.85546875" style="95" customWidth="1"/>
    <col min="11778" max="11778" width="30.85546875" style="95" customWidth="1"/>
    <col min="11779" max="11779" width="8.28515625" style="95" customWidth="1"/>
    <col min="11780" max="11782" width="6.85546875" style="95" customWidth="1"/>
    <col min="11783" max="11783" width="9" style="95" customWidth="1"/>
    <col min="11784" max="11793" width="6.85546875" style="95" customWidth="1"/>
    <col min="11794" max="12032" width="5.42578125" style="95"/>
    <col min="12033" max="12033" width="4.85546875" style="95" customWidth="1"/>
    <col min="12034" max="12034" width="30.85546875" style="95" customWidth="1"/>
    <col min="12035" max="12035" width="8.28515625" style="95" customWidth="1"/>
    <col min="12036" max="12038" width="6.85546875" style="95" customWidth="1"/>
    <col min="12039" max="12039" width="9" style="95" customWidth="1"/>
    <col min="12040" max="12049" width="6.85546875" style="95" customWidth="1"/>
    <col min="12050" max="12288" width="5.42578125" style="95"/>
    <col min="12289" max="12289" width="4.85546875" style="95" customWidth="1"/>
    <col min="12290" max="12290" width="30.85546875" style="95" customWidth="1"/>
    <col min="12291" max="12291" width="8.28515625" style="95" customWidth="1"/>
    <col min="12292" max="12294" width="6.85546875" style="95" customWidth="1"/>
    <col min="12295" max="12295" width="9" style="95" customWidth="1"/>
    <col min="12296" max="12305" width="6.85546875" style="95" customWidth="1"/>
    <col min="12306" max="12544" width="5.42578125" style="95"/>
    <col min="12545" max="12545" width="4.85546875" style="95" customWidth="1"/>
    <col min="12546" max="12546" width="30.85546875" style="95" customWidth="1"/>
    <col min="12547" max="12547" width="8.28515625" style="95" customWidth="1"/>
    <col min="12548" max="12550" width="6.85546875" style="95" customWidth="1"/>
    <col min="12551" max="12551" width="9" style="95" customWidth="1"/>
    <col min="12552" max="12561" width="6.85546875" style="95" customWidth="1"/>
    <col min="12562" max="12800" width="5.42578125" style="95"/>
    <col min="12801" max="12801" width="4.85546875" style="95" customWidth="1"/>
    <col min="12802" max="12802" width="30.85546875" style="95" customWidth="1"/>
    <col min="12803" max="12803" width="8.28515625" style="95" customWidth="1"/>
    <col min="12804" max="12806" width="6.85546875" style="95" customWidth="1"/>
    <col min="12807" max="12807" width="9" style="95" customWidth="1"/>
    <col min="12808" max="12817" width="6.85546875" style="95" customWidth="1"/>
    <col min="12818" max="13056" width="5.42578125" style="95"/>
    <col min="13057" max="13057" width="4.85546875" style="95" customWidth="1"/>
    <col min="13058" max="13058" width="30.85546875" style="95" customWidth="1"/>
    <col min="13059" max="13059" width="8.28515625" style="95" customWidth="1"/>
    <col min="13060" max="13062" width="6.85546875" style="95" customWidth="1"/>
    <col min="13063" max="13063" width="9" style="95" customWidth="1"/>
    <col min="13064" max="13073" width="6.85546875" style="95" customWidth="1"/>
    <col min="13074" max="13312" width="5.42578125" style="95"/>
    <col min="13313" max="13313" width="4.85546875" style="95" customWidth="1"/>
    <col min="13314" max="13314" width="30.85546875" style="95" customWidth="1"/>
    <col min="13315" max="13315" width="8.28515625" style="95" customWidth="1"/>
    <col min="13316" max="13318" width="6.85546875" style="95" customWidth="1"/>
    <col min="13319" max="13319" width="9" style="95" customWidth="1"/>
    <col min="13320" max="13329" width="6.85546875" style="95" customWidth="1"/>
    <col min="13330" max="13568" width="5.42578125" style="95"/>
    <col min="13569" max="13569" width="4.85546875" style="95" customWidth="1"/>
    <col min="13570" max="13570" width="30.85546875" style="95" customWidth="1"/>
    <col min="13571" max="13571" width="8.28515625" style="95" customWidth="1"/>
    <col min="13572" max="13574" width="6.85546875" style="95" customWidth="1"/>
    <col min="13575" max="13575" width="9" style="95" customWidth="1"/>
    <col min="13576" max="13585" width="6.85546875" style="95" customWidth="1"/>
    <col min="13586" max="13824" width="5.42578125" style="95"/>
    <col min="13825" max="13825" width="4.85546875" style="95" customWidth="1"/>
    <col min="13826" max="13826" width="30.85546875" style="95" customWidth="1"/>
    <col min="13827" max="13827" width="8.28515625" style="95" customWidth="1"/>
    <col min="13828" max="13830" width="6.85546875" style="95" customWidth="1"/>
    <col min="13831" max="13831" width="9" style="95" customWidth="1"/>
    <col min="13832" max="13841" width="6.85546875" style="95" customWidth="1"/>
    <col min="13842" max="14080" width="5.42578125" style="95"/>
    <col min="14081" max="14081" width="4.85546875" style="95" customWidth="1"/>
    <col min="14082" max="14082" width="30.85546875" style="95" customWidth="1"/>
    <col min="14083" max="14083" width="8.28515625" style="95" customWidth="1"/>
    <col min="14084" max="14086" width="6.85546875" style="95" customWidth="1"/>
    <col min="14087" max="14087" width="9" style="95" customWidth="1"/>
    <col min="14088" max="14097" width="6.85546875" style="95" customWidth="1"/>
    <col min="14098" max="14336" width="5.42578125" style="95"/>
    <col min="14337" max="14337" width="4.85546875" style="95" customWidth="1"/>
    <col min="14338" max="14338" width="30.85546875" style="95" customWidth="1"/>
    <col min="14339" max="14339" width="8.28515625" style="95" customWidth="1"/>
    <col min="14340" max="14342" width="6.85546875" style="95" customWidth="1"/>
    <col min="14343" max="14343" width="9" style="95" customWidth="1"/>
    <col min="14344" max="14353" width="6.85546875" style="95" customWidth="1"/>
    <col min="14354" max="14592" width="5.42578125" style="95"/>
    <col min="14593" max="14593" width="4.85546875" style="95" customWidth="1"/>
    <col min="14594" max="14594" width="30.85546875" style="95" customWidth="1"/>
    <col min="14595" max="14595" width="8.28515625" style="95" customWidth="1"/>
    <col min="14596" max="14598" width="6.85546875" style="95" customWidth="1"/>
    <col min="14599" max="14599" width="9" style="95" customWidth="1"/>
    <col min="14600" max="14609" width="6.85546875" style="95" customWidth="1"/>
    <col min="14610" max="14848" width="5.42578125" style="95"/>
    <col min="14849" max="14849" width="4.85546875" style="95" customWidth="1"/>
    <col min="14850" max="14850" width="30.85546875" style="95" customWidth="1"/>
    <col min="14851" max="14851" width="8.28515625" style="95" customWidth="1"/>
    <col min="14852" max="14854" width="6.85546875" style="95" customWidth="1"/>
    <col min="14855" max="14855" width="9" style="95" customWidth="1"/>
    <col min="14856" max="14865" width="6.85546875" style="95" customWidth="1"/>
    <col min="14866" max="15104" width="5.42578125" style="95"/>
    <col min="15105" max="15105" width="4.85546875" style="95" customWidth="1"/>
    <col min="15106" max="15106" width="30.85546875" style="95" customWidth="1"/>
    <col min="15107" max="15107" width="8.28515625" style="95" customWidth="1"/>
    <col min="15108" max="15110" width="6.85546875" style="95" customWidth="1"/>
    <col min="15111" max="15111" width="9" style="95" customWidth="1"/>
    <col min="15112" max="15121" width="6.85546875" style="95" customWidth="1"/>
    <col min="15122" max="15360" width="5.42578125" style="95"/>
    <col min="15361" max="15361" width="4.85546875" style="95" customWidth="1"/>
    <col min="15362" max="15362" width="30.85546875" style="95" customWidth="1"/>
    <col min="15363" max="15363" width="8.28515625" style="95" customWidth="1"/>
    <col min="15364" max="15366" width="6.85546875" style="95" customWidth="1"/>
    <col min="15367" max="15367" width="9" style="95" customWidth="1"/>
    <col min="15368" max="15377" width="6.85546875" style="95" customWidth="1"/>
    <col min="15378" max="15616" width="5.42578125" style="95"/>
    <col min="15617" max="15617" width="4.85546875" style="95" customWidth="1"/>
    <col min="15618" max="15618" width="30.85546875" style="95" customWidth="1"/>
    <col min="15619" max="15619" width="8.28515625" style="95" customWidth="1"/>
    <col min="15620" max="15622" width="6.85546875" style="95" customWidth="1"/>
    <col min="15623" max="15623" width="9" style="95" customWidth="1"/>
    <col min="15624" max="15633" width="6.85546875" style="95" customWidth="1"/>
    <col min="15634" max="15872" width="5.42578125" style="95"/>
    <col min="15873" max="15873" width="4.85546875" style="95" customWidth="1"/>
    <col min="15874" max="15874" width="30.85546875" style="95" customWidth="1"/>
    <col min="15875" max="15875" width="8.28515625" style="95" customWidth="1"/>
    <col min="15876" max="15878" width="6.85546875" style="95" customWidth="1"/>
    <col min="15879" max="15879" width="9" style="95" customWidth="1"/>
    <col min="15880" max="15889" width="6.85546875" style="95" customWidth="1"/>
    <col min="15890" max="16128" width="5.42578125" style="95"/>
    <col min="16129" max="16129" width="4.85546875" style="95" customWidth="1"/>
    <col min="16130" max="16130" width="30.85546875" style="95" customWidth="1"/>
    <col min="16131" max="16131" width="8.28515625" style="95" customWidth="1"/>
    <col min="16132" max="16134" width="6.85546875" style="95" customWidth="1"/>
    <col min="16135" max="16135" width="9" style="95" customWidth="1"/>
    <col min="16136" max="16145" width="6.85546875" style="95" customWidth="1"/>
    <col min="16146" max="16384" width="5.42578125" style="95"/>
  </cols>
  <sheetData>
    <row r="1" spans="1:31" s="94" customFormat="1" ht="29.25" customHeight="1" x14ac:dyDescent="0.2">
      <c r="A1" s="1015" t="s">
        <v>170</v>
      </c>
      <c r="B1" s="1015"/>
      <c r="C1" s="1015"/>
      <c r="D1" s="1015"/>
      <c r="E1" s="1015"/>
      <c r="F1" s="1015"/>
      <c r="G1" s="1015"/>
      <c r="H1" s="1015"/>
      <c r="I1" s="1015"/>
      <c r="J1" s="1015"/>
      <c r="K1" s="1015"/>
      <c r="L1" s="1015"/>
      <c r="M1" s="1015"/>
      <c r="N1" s="1016"/>
      <c r="O1" s="1017" t="s">
        <v>189</v>
      </c>
      <c r="P1" s="1163"/>
      <c r="Q1" s="1018"/>
      <c r="R1" s="1"/>
      <c r="T1" s="95"/>
      <c r="U1" s="95"/>
      <c r="V1" s="95"/>
    </row>
    <row r="2" spans="1:31" s="194" customFormat="1" ht="24.75" customHeight="1" x14ac:dyDescent="0.25">
      <c r="A2" s="1040"/>
      <c r="B2" s="1040"/>
      <c r="C2" s="201"/>
      <c r="D2" s="164"/>
      <c r="E2" s="164"/>
      <c r="F2" s="164"/>
      <c r="G2" s="164"/>
      <c r="H2" s="164"/>
      <c r="I2" s="164"/>
      <c r="J2" s="164"/>
      <c r="K2" s="164"/>
      <c r="L2" s="164"/>
      <c r="M2" s="1092" t="s">
        <v>84</v>
      </c>
      <c r="N2" s="1092"/>
      <c r="O2" s="1092"/>
      <c r="P2" s="1092"/>
      <c r="Q2" s="1092"/>
      <c r="R2" s="28"/>
      <c r="Y2" s="1197"/>
      <c r="Z2" s="1197"/>
    </row>
    <row r="3" spans="1:31" s="195" customFormat="1" ht="36" customHeight="1" x14ac:dyDescent="0.2">
      <c r="A3" s="1109" t="s">
        <v>235</v>
      </c>
      <c r="B3" s="1112" t="s">
        <v>85</v>
      </c>
      <c r="C3" s="1199" t="s">
        <v>470</v>
      </c>
      <c r="D3" s="1201" t="s">
        <v>469</v>
      </c>
      <c r="E3" s="1202"/>
      <c r="F3" s="1198" t="s">
        <v>87</v>
      </c>
      <c r="G3" s="1198"/>
      <c r="H3" s="1198"/>
      <c r="I3" s="1198" t="s">
        <v>64</v>
      </c>
      <c r="J3" s="1198"/>
      <c r="K3" s="1198"/>
      <c r="L3" s="1198"/>
      <c r="M3" s="1198"/>
      <c r="N3" s="1198"/>
      <c r="O3" s="1198"/>
      <c r="P3" s="1198"/>
      <c r="Q3" s="1198"/>
      <c r="R3" s="29"/>
      <c r="T3" s="94"/>
      <c r="U3" s="94"/>
      <c r="V3" s="94"/>
      <c r="W3" s="94"/>
      <c r="X3" s="94"/>
      <c r="Y3" s="94"/>
      <c r="Z3" s="94"/>
      <c r="AA3" s="94"/>
      <c r="AB3" s="94"/>
      <c r="AC3" s="94"/>
      <c r="AD3" s="94"/>
      <c r="AE3" s="94"/>
    </row>
    <row r="4" spans="1:31" s="96" customFormat="1" ht="140.25" customHeight="1" x14ac:dyDescent="0.2">
      <c r="A4" s="1110"/>
      <c r="B4" s="1113"/>
      <c r="C4" s="1200"/>
      <c r="D4" s="153" t="s">
        <v>67</v>
      </c>
      <c r="E4" s="153" t="s">
        <v>68</v>
      </c>
      <c r="F4" s="153" t="s">
        <v>123</v>
      </c>
      <c r="G4" s="153" t="s">
        <v>150</v>
      </c>
      <c r="H4" s="153" t="s">
        <v>567</v>
      </c>
      <c r="I4" s="152" t="s">
        <v>471</v>
      </c>
      <c r="J4" s="152" t="s">
        <v>104</v>
      </c>
      <c r="K4" s="152" t="s">
        <v>356</v>
      </c>
      <c r="L4" s="152" t="s">
        <v>374</v>
      </c>
      <c r="M4" s="152" t="s">
        <v>371</v>
      </c>
      <c r="N4" s="152" t="s">
        <v>358</v>
      </c>
      <c r="O4" s="152" t="s">
        <v>41</v>
      </c>
      <c r="P4" s="152" t="s">
        <v>40</v>
      </c>
      <c r="Q4" s="152" t="s">
        <v>12</v>
      </c>
      <c r="R4" s="21"/>
    </row>
    <row r="5" spans="1:31" s="196" customFormat="1" ht="20.25" customHeight="1" x14ac:dyDescent="0.2">
      <c r="A5" s="687">
        <v>1</v>
      </c>
      <c r="B5" s="687">
        <v>2</v>
      </c>
      <c r="C5" s="687">
        <v>3</v>
      </c>
      <c r="D5" s="687">
        <v>4</v>
      </c>
      <c r="E5" s="687">
        <v>5</v>
      </c>
      <c r="F5" s="687">
        <v>6</v>
      </c>
      <c r="G5" s="687">
        <v>7</v>
      </c>
      <c r="H5" s="687">
        <v>8</v>
      </c>
      <c r="I5" s="687">
        <v>9</v>
      </c>
      <c r="J5" s="687">
        <v>10</v>
      </c>
      <c r="K5" s="687">
        <v>11</v>
      </c>
      <c r="L5" s="687">
        <v>12</v>
      </c>
      <c r="M5" s="687">
        <v>13</v>
      </c>
      <c r="N5" s="687">
        <v>14</v>
      </c>
      <c r="O5" s="687">
        <v>15</v>
      </c>
      <c r="P5" s="687">
        <v>16</v>
      </c>
      <c r="Q5" s="687">
        <v>17</v>
      </c>
      <c r="R5" s="30"/>
    </row>
    <row r="6" spans="1:31" s="196" customFormat="1" ht="20.25" customHeight="1" x14ac:dyDescent="0.2">
      <c r="A6" s="563" t="s">
        <v>19</v>
      </c>
      <c r="B6" s="430" t="s">
        <v>376</v>
      </c>
      <c r="C6" s="335">
        <f t="shared" ref="C6:Q6" si="0">SUM(C7:C13)</f>
        <v>0</v>
      </c>
      <c r="D6" s="335">
        <f t="shared" si="0"/>
        <v>0</v>
      </c>
      <c r="E6" s="335">
        <f t="shared" si="0"/>
        <v>0</v>
      </c>
      <c r="F6" s="335">
        <f t="shared" si="0"/>
        <v>0</v>
      </c>
      <c r="G6" s="335">
        <f t="shared" si="0"/>
        <v>0</v>
      </c>
      <c r="H6" s="335">
        <f t="shared" si="0"/>
        <v>0</v>
      </c>
      <c r="I6" s="335">
        <f t="shared" si="0"/>
        <v>0</v>
      </c>
      <c r="J6" s="335">
        <f t="shared" si="0"/>
        <v>0</v>
      </c>
      <c r="K6" s="335">
        <f t="shared" si="0"/>
        <v>0</v>
      </c>
      <c r="L6" s="335">
        <f t="shared" si="0"/>
        <v>0</v>
      </c>
      <c r="M6" s="335">
        <f t="shared" si="0"/>
        <v>0</v>
      </c>
      <c r="N6" s="335">
        <f t="shared" si="0"/>
        <v>0</v>
      </c>
      <c r="O6" s="335">
        <f t="shared" si="0"/>
        <v>0</v>
      </c>
      <c r="P6" s="335">
        <f t="shared" si="0"/>
        <v>0</v>
      </c>
      <c r="Q6" s="335">
        <f t="shared" si="0"/>
        <v>0</v>
      </c>
      <c r="R6" s="93" t="str">
        <f>IF(SUM(F6:H6)=C6,"Đúng","Sai")</f>
        <v>Đúng</v>
      </c>
      <c r="S6" s="93" t="str">
        <f>IF(AND(I6&lt;=C6,J6&lt;=C6,K6&lt;=C6,L6&lt;=C6,M6&lt;=C6,N6&lt;=C6,O6&lt;=C6,P6&lt;=C6,Q6&lt;=C6),"Đúng","Sai")</f>
        <v>Đúng</v>
      </c>
    </row>
    <row r="7" spans="1:31" s="197" customFormat="1" ht="20.25" customHeight="1" x14ac:dyDescent="0.2">
      <c r="A7" s="242"/>
      <c r="B7" s="431" t="s">
        <v>472</v>
      </c>
      <c r="C7" s="534">
        <f>SUM(D7:E7)</f>
        <v>0</v>
      </c>
      <c r="D7" s="317"/>
      <c r="E7" s="317"/>
      <c r="F7" s="317"/>
      <c r="G7" s="328"/>
      <c r="H7" s="328"/>
      <c r="I7" s="317"/>
      <c r="J7" s="317"/>
      <c r="K7" s="317"/>
      <c r="L7" s="317"/>
      <c r="M7" s="317"/>
      <c r="N7" s="317"/>
      <c r="O7" s="317"/>
      <c r="P7" s="317"/>
      <c r="Q7" s="317"/>
      <c r="R7" s="93" t="str">
        <f t="shared" ref="R7:R19" si="1">IF(SUM(F7:H7)=C7,"Đúng","Sai")</f>
        <v>Đúng</v>
      </c>
      <c r="S7" s="93" t="str">
        <f t="shared" ref="S7:S19" si="2">IF(AND(I7&lt;=C7,J7&lt;=C7,K7&lt;=C7,L7&lt;=C7,M7&lt;=C7,N7&lt;=C7,O7&lt;=C7,P7&lt;=C7,Q7&lt;=C7),"Đúng","Sai")</f>
        <v>Đúng</v>
      </c>
    </row>
    <row r="8" spans="1:31" s="197" customFormat="1" ht="24.95" customHeight="1" x14ac:dyDescent="0.2">
      <c r="A8" s="242"/>
      <c r="B8" s="431" t="s">
        <v>559</v>
      </c>
      <c r="C8" s="534">
        <f>SUM(D8:E8)</f>
        <v>0</v>
      </c>
      <c r="D8" s="317"/>
      <c r="E8" s="317"/>
      <c r="F8" s="317"/>
      <c r="G8" s="328"/>
      <c r="H8" s="328"/>
      <c r="I8" s="317"/>
      <c r="J8" s="317"/>
      <c r="K8" s="317"/>
      <c r="L8" s="317"/>
      <c r="M8" s="317"/>
      <c r="N8" s="317"/>
      <c r="O8" s="317"/>
      <c r="P8" s="317"/>
      <c r="Q8" s="317"/>
      <c r="R8" s="93" t="str">
        <f t="shared" si="1"/>
        <v>Đúng</v>
      </c>
      <c r="S8" s="93" t="str">
        <f t="shared" si="2"/>
        <v>Đúng</v>
      </c>
    </row>
    <row r="9" spans="1:31" s="197" customFormat="1" ht="24.95" customHeight="1" x14ac:dyDescent="0.2">
      <c r="A9" s="242"/>
      <c r="B9" s="431" t="s">
        <v>560</v>
      </c>
      <c r="C9" s="534">
        <f t="shared" ref="C9:C13" si="3">SUM(D9:E9)</f>
        <v>0</v>
      </c>
      <c r="D9" s="317"/>
      <c r="E9" s="317"/>
      <c r="F9" s="317"/>
      <c r="G9" s="538"/>
      <c r="H9" s="330"/>
      <c r="I9" s="317"/>
      <c r="J9" s="317"/>
      <c r="K9" s="317"/>
      <c r="L9" s="317"/>
      <c r="M9" s="317"/>
      <c r="N9" s="317"/>
      <c r="O9" s="317"/>
      <c r="P9" s="317"/>
      <c r="Q9" s="317"/>
      <c r="R9" s="93" t="str">
        <f t="shared" si="1"/>
        <v>Đúng</v>
      </c>
      <c r="S9" s="93" t="str">
        <f t="shared" si="2"/>
        <v>Đúng</v>
      </c>
    </row>
    <row r="10" spans="1:31" s="197" customFormat="1" ht="20.25" customHeight="1" x14ac:dyDescent="0.2">
      <c r="A10" s="242"/>
      <c r="B10" s="431" t="s">
        <v>90</v>
      </c>
      <c r="C10" s="534">
        <f t="shared" si="3"/>
        <v>0</v>
      </c>
      <c r="D10" s="317"/>
      <c r="E10" s="317"/>
      <c r="F10" s="317"/>
      <c r="G10" s="317"/>
      <c r="H10" s="330"/>
      <c r="I10" s="317"/>
      <c r="J10" s="317"/>
      <c r="K10" s="317"/>
      <c r="L10" s="317"/>
      <c r="M10" s="317"/>
      <c r="N10" s="317"/>
      <c r="O10" s="317"/>
      <c r="P10" s="317"/>
      <c r="Q10" s="317"/>
      <c r="R10" s="93" t="str">
        <f t="shared" si="1"/>
        <v>Đúng</v>
      </c>
      <c r="S10" s="93" t="str">
        <f t="shared" si="2"/>
        <v>Đúng</v>
      </c>
    </row>
    <row r="11" spans="1:31" s="197" customFormat="1" ht="20.25" customHeight="1" x14ac:dyDescent="0.2">
      <c r="A11" s="242"/>
      <c r="B11" s="431" t="s">
        <v>37</v>
      </c>
      <c r="C11" s="534">
        <f t="shared" si="3"/>
        <v>0</v>
      </c>
      <c r="D11" s="317"/>
      <c r="E11" s="317"/>
      <c r="F11" s="317"/>
      <c r="G11" s="317"/>
      <c r="H11" s="317"/>
      <c r="I11" s="317"/>
      <c r="J11" s="317"/>
      <c r="K11" s="317"/>
      <c r="L11" s="317"/>
      <c r="M11" s="317"/>
      <c r="N11" s="317"/>
      <c r="O11" s="317"/>
      <c r="P11" s="317"/>
      <c r="Q11" s="317"/>
      <c r="R11" s="93" t="str">
        <f t="shared" si="1"/>
        <v>Đúng</v>
      </c>
      <c r="S11" s="93" t="str">
        <f t="shared" si="2"/>
        <v>Đúng</v>
      </c>
    </row>
    <row r="12" spans="1:31" s="197" customFormat="1" ht="20.25" customHeight="1" x14ac:dyDescent="0.2">
      <c r="A12" s="242"/>
      <c r="B12" s="431" t="s">
        <v>248</v>
      </c>
      <c r="C12" s="534">
        <f t="shared" si="3"/>
        <v>0</v>
      </c>
      <c r="D12" s="317"/>
      <c r="E12" s="317"/>
      <c r="F12" s="317"/>
      <c r="G12" s="317"/>
      <c r="H12" s="317"/>
      <c r="I12" s="317"/>
      <c r="J12" s="317"/>
      <c r="K12" s="317"/>
      <c r="L12" s="317"/>
      <c r="M12" s="317"/>
      <c r="N12" s="317"/>
      <c r="O12" s="317"/>
      <c r="P12" s="317"/>
      <c r="Q12" s="317"/>
      <c r="R12" s="93" t="str">
        <f t="shared" si="1"/>
        <v>Đúng</v>
      </c>
      <c r="S12" s="93" t="str">
        <f t="shared" si="2"/>
        <v>Đúng</v>
      </c>
    </row>
    <row r="13" spans="1:31" s="197" customFormat="1" ht="20.25" customHeight="1" x14ac:dyDescent="0.2">
      <c r="A13" s="242"/>
      <c r="B13" s="434" t="s">
        <v>302</v>
      </c>
      <c r="C13" s="337">
        <f t="shared" si="3"/>
        <v>0</v>
      </c>
      <c r="D13" s="331"/>
      <c r="E13" s="331"/>
      <c r="F13" s="331"/>
      <c r="G13" s="331"/>
      <c r="H13" s="331"/>
      <c r="I13" s="331"/>
      <c r="J13" s="331"/>
      <c r="K13" s="331"/>
      <c r="L13" s="331"/>
      <c r="M13" s="331"/>
      <c r="N13" s="331"/>
      <c r="O13" s="331"/>
      <c r="P13" s="331"/>
      <c r="Q13" s="331"/>
      <c r="R13" s="93" t="str">
        <f t="shared" si="1"/>
        <v>Đúng</v>
      </c>
      <c r="S13" s="93" t="str">
        <f t="shared" si="2"/>
        <v>Đúng</v>
      </c>
    </row>
    <row r="14" spans="1:31" s="198" customFormat="1" ht="20.25" customHeight="1" x14ac:dyDescent="0.2">
      <c r="A14" s="612" t="s">
        <v>23</v>
      </c>
      <c r="B14" s="430" t="s">
        <v>390</v>
      </c>
      <c r="C14" s="335">
        <f>SUM(C15:C19)</f>
        <v>0</v>
      </c>
      <c r="D14" s="335">
        <f t="shared" ref="D14:Q14" si="4">SUM(D15:D19)</f>
        <v>0</v>
      </c>
      <c r="E14" s="335">
        <f t="shared" si="4"/>
        <v>0</v>
      </c>
      <c r="F14" s="335">
        <f t="shared" si="4"/>
        <v>0</v>
      </c>
      <c r="G14" s="335">
        <f t="shared" si="4"/>
        <v>0</v>
      </c>
      <c r="H14" s="335">
        <f t="shared" si="4"/>
        <v>0</v>
      </c>
      <c r="I14" s="335">
        <f t="shared" si="4"/>
        <v>0</v>
      </c>
      <c r="J14" s="335">
        <f t="shared" si="4"/>
        <v>0</v>
      </c>
      <c r="K14" s="335">
        <f t="shared" si="4"/>
        <v>0</v>
      </c>
      <c r="L14" s="335">
        <f t="shared" si="4"/>
        <v>0</v>
      </c>
      <c r="M14" s="335">
        <f t="shared" si="4"/>
        <v>0</v>
      </c>
      <c r="N14" s="335">
        <f t="shared" si="4"/>
        <v>0</v>
      </c>
      <c r="O14" s="335">
        <f t="shared" si="4"/>
        <v>0</v>
      </c>
      <c r="P14" s="335">
        <f t="shared" si="4"/>
        <v>0</v>
      </c>
      <c r="Q14" s="335">
        <f t="shared" si="4"/>
        <v>0</v>
      </c>
      <c r="R14" s="93" t="str">
        <f t="shared" si="1"/>
        <v>Đúng</v>
      </c>
      <c r="S14" s="93" t="str">
        <f t="shared" si="2"/>
        <v>Đúng</v>
      </c>
    </row>
    <row r="15" spans="1:31" s="197" customFormat="1" ht="20.25" customHeight="1" x14ac:dyDescent="0.2">
      <c r="A15" s="242"/>
      <c r="B15" s="229" t="s">
        <v>361</v>
      </c>
      <c r="C15" s="534">
        <f>SUM(D15:E15)</f>
        <v>0</v>
      </c>
      <c r="D15" s="317"/>
      <c r="E15" s="317"/>
      <c r="F15" s="538"/>
      <c r="G15" s="538"/>
      <c r="H15" s="538"/>
      <c r="I15" s="538"/>
      <c r="J15" s="538"/>
      <c r="K15" s="538"/>
      <c r="L15" s="538"/>
      <c r="M15" s="538"/>
      <c r="N15" s="538"/>
      <c r="O15" s="538"/>
      <c r="P15" s="538"/>
      <c r="Q15" s="538"/>
      <c r="R15" s="93" t="str">
        <f t="shared" si="1"/>
        <v>Đúng</v>
      </c>
      <c r="S15" s="93" t="str">
        <f t="shared" si="2"/>
        <v>Đúng</v>
      </c>
    </row>
    <row r="16" spans="1:31" s="197" customFormat="1" ht="20.25" customHeight="1" x14ac:dyDescent="0.2">
      <c r="A16" s="242"/>
      <c r="B16" s="230" t="s">
        <v>388</v>
      </c>
      <c r="C16" s="534">
        <f>SUM(D16:E16)</f>
        <v>0</v>
      </c>
      <c r="D16" s="317"/>
      <c r="E16" s="317"/>
      <c r="F16" s="538"/>
      <c r="G16" s="538"/>
      <c r="H16" s="538"/>
      <c r="I16" s="538"/>
      <c r="J16" s="538"/>
      <c r="K16" s="538"/>
      <c r="L16" s="538"/>
      <c r="M16" s="538"/>
      <c r="N16" s="538"/>
      <c r="O16" s="538"/>
      <c r="P16" s="538"/>
      <c r="Q16" s="538"/>
      <c r="R16" s="93" t="str">
        <f t="shared" si="1"/>
        <v>Đúng</v>
      </c>
      <c r="S16" s="93" t="str">
        <f t="shared" si="2"/>
        <v>Đúng</v>
      </c>
    </row>
    <row r="17" spans="1:19" s="197" customFormat="1" ht="20.25" customHeight="1" x14ac:dyDescent="0.2">
      <c r="A17" s="242"/>
      <c r="B17" s="230" t="s">
        <v>435</v>
      </c>
      <c r="C17" s="534">
        <f>SUM(D17:E17)</f>
        <v>0</v>
      </c>
      <c r="D17" s="317"/>
      <c r="E17" s="317"/>
      <c r="F17" s="538"/>
      <c r="G17" s="538"/>
      <c r="H17" s="538"/>
      <c r="I17" s="538"/>
      <c r="J17" s="538"/>
      <c r="K17" s="538"/>
      <c r="L17" s="538"/>
      <c r="M17" s="538"/>
      <c r="N17" s="538"/>
      <c r="O17" s="538"/>
      <c r="P17" s="538"/>
      <c r="Q17" s="538"/>
      <c r="R17" s="93" t="str">
        <f t="shared" si="1"/>
        <v>Đúng</v>
      </c>
      <c r="S17" s="93" t="str">
        <f t="shared" si="2"/>
        <v>Đúng</v>
      </c>
    </row>
    <row r="18" spans="1:19" s="197" customFormat="1" ht="24.95" customHeight="1" x14ac:dyDescent="0.2">
      <c r="A18" s="242"/>
      <c r="B18" s="230" t="s">
        <v>436</v>
      </c>
      <c r="C18" s="534">
        <f>SUM(D18:E18)</f>
        <v>0</v>
      </c>
      <c r="D18" s="317"/>
      <c r="E18" s="317"/>
      <c r="F18" s="538"/>
      <c r="G18" s="538"/>
      <c r="H18" s="538"/>
      <c r="I18" s="538"/>
      <c r="J18" s="538"/>
      <c r="K18" s="538"/>
      <c r="L18" s="538"/>
      <c r="M18" s="538"/>
      <c r="N18" s="538"/>
      <c r="O18" s="538"/>
      <c r="P18" s="538"/>
      <c r="Q18" s="538"/>
      <c r="R18" s="93" t="str">
        <f t="shared" si="1"/>
        <v>Đúng</v>
      </c>
      <c r="S18" s="93" t="str">
        <f t="shared" si="2"/>
        <v>Đúng</v>
      </c>
    </row>
    <row r="19" spans="1:19" s="197" customFormat="1" ht="24.95" customHeight="1" x14ac:dyDescent="0.2">
      <c r="A19" s="245"/>
      <c r="B19" s="251" t="s">
        <v>454</v>
      </c>
      <c r="C19" s="337">
        <f>SUM(D19:E19)</f>
        <v>0</v>
      </c>
      <c r="D19" s="331"/>
      <c r="E19" s="331"/>
      <c r="F19" s="331"/>
      <c r="G19" s="331"/>
      <c r="H19" s="331"/>
      <c r="I19" s="355"/>
      <c r="J19" s="355"/>
      <c r="K19" s="355"/>
      <c r="L19" s="355"/>
      <c r="M19" s="355"/>
      <c r="N19" s="355"/>
      <c r="O19" s="355"/>
      <c r="P19" s="355"/>
      <c r="Q19" s="355"/>
      <c r="R19" s="93" t="str">
        <f t="shared" si="1"/>
        <v>Đúng</v>
      </c>
      <c r="S19" s="93" t="str">
        <f t="shared" si="2"/>
        <v>Đúng</v>
      </c>
    </row>
    <row r="20" spans="1:19" s="197" customFormat="1" ht="20.25" customHeight="1" x14ac:dyDescent="0.2">
      <c r="A20" s="612" t="s">
        <v>28</v>
      </c>
      <c r="B20" s="430" t="s">
        <v>87</v>
      </c>
      <c r="C20" s="335">
        <f>SUM(C21:C23)</f>
        <v>0</v>
      </c>
      <c r="D20" s="335">
        <f t="shared" ref="D20:E20" si="5">SUM(D21:D23)</f>
        <v>0</v>
      </c>
      <c r="E20" s="335">
        <f t="shared" si="5"/>
        <v>0</v>
      </c>
      <c r="F20" s="543"/>
      <c r="G20" s="543"/>
      <c r="H20" s="543"/>
      <c r="I20" s="543"/>
      <c r="J20" s="543"/>
      <c r="K20" s="543"/>
      <c r="L20" s="543"/>
      <c r="M20" s="543"/>
      <c r="N20" s="543"/>
      <c r="O20" s="543"/>
      <c r="P20" s="543"/>
      <c r="Q20" s="543"/>
      <c r="R20" s="93"/>
      <c r="S20" s="93"/>
    </row>
    <row r="21" spans="1:19" s="197" customFormat="1" ht="20.25" customHeight="1" x14ac:dyDescent="0.2">
      <c r="A21" s="242"/>
      <c r="B21" s="230" t="s">
        <v>123</v>
      </c>
      <c r="C21" s="534">
        <f>SUM(D21:E21)</f>
        <v>0</v>
      </c>
      <c r="D21" s="317"/>
      <c r="E21" s="317"/>
      <c r="F21" s="545"/>
      <c r="G21" s="545"/>
      <c r="H21" s="545"/>
      <c r="I21" s="545"/>
      <c r="J21" s="545"/>
      <c r="K21" s="545"/>
      <c r="L21" s="545"/>
      <c r="M21" s="545"/>
      <c r="N21" s="545"/>
      <c r="O21" s="545"/>
      <c r="P21" s="545"/>
      <c r="Q21" s="545"/>
      <c r="R21" s="93"/>
      <c r="S21" s="93"/>
    </row>
    <row r="22" spans="1:19" s="197" customFormat="1" ht="20.25" customHeight="1" x14ac:dyDescent="0.2">
      <c r="A22" s="242"/>
      <c r="B22" s="230" t="s">
        <v>150</v>
      </c>
      <c r="C22" s="534">
        <f t="shared" ref="C22:C23" si="6">SUM(D22:E22)</f>
        <v>0</v>
      </c>
      <c r="D22" s="317"/>
      <c r="E22" s="317"/>
      <c r="F22" s="545"/>
      <c r="G22" s="545"/>
      <c r="H22" s="545"/>
      <c r="I22" s="545"/>
      <c r="J22" s="545"/>
      <c r="K22" s="545"/>
      <c r="L22" s="545"/>
      <c r="M22" s="545"/>
      <c r="N22" s="545"/>
      <c r="O22" s="545"/>
      <c r="P22" s="545"/>
      <c r="Q22" s="545"/>
      <c r="R22" s="93"/>
      <c r="S22" s="93"/>
    </row>
    <row r="23" spans="1:19" s="197" customFormat="1" ht="20.25" customHeight="1" x14ac:dyDescent="0.2">
      <c r="A23" s="245"/>
      <c r="B23" s="231" t="s">
        <v>567</v>
      </c>
      <c r="C23" s="337">
        <f t="shared" si="6"/>
        <v>0</v>
      </c>
      <c r="D23" s="331"/>
      <c r="E23" s="331"/>
      <c r="F23" s="546"/>
      <c r="G23" s="546"/>
      <c r="H23" s="546"/>
      <c r="I23" s="546"/>
      <c r="J23" s="546"/>
      <c r="K23" s="546"/>
      <c r="L23" s="546"/>
      <c r="M23" s="546"/>
      <c r="N23" s="546"/>
      <c r="O23" s="546"/>
      <c r="P23" s="546"/>
      <c r="Q23" s="546"/>
      <c r="R23" s="93"/>
      <c r="S23" s="93"/>
    </row>
    <row r="24" spans="1:19" ht="36" customHeight="1" x14ac:dyDescent="0.25">
      <c r="A24" s="20"/>
      <c r="B24" s="2"/>
      <c r="C24" s="93" t="str">
        <f t="shared" ref="C24:Q24" si="7">IF(C6=C14,"Đúng","Sai")</f>
        <v>Đúng</v>
      </c>
      <c r="D24" s="93" t="str">
        <f t="shared" si="7"/>
        <v>Đúng</v>
      </c>
      <c r="E24" s="93" t="str">
        <f t="shared" si="7"/>
        <v>Đúng</v>
      </c>
      <c r="F24" s="93" t="str">
        <f t="shared" si="7"/>
        <v>Đúng</v>
      </c>
      <c r="G24" s="93" t="str">
        <f t="shared" si="7"/>
        <v>Đúng</v>
      </c>
      <c r="H24" s="93" t="str">
        <f t="shared" si="7"/>
        <v>Đúng</v>
      </c>
      <c r="I24" s="93" t="str">
        <f t="shared" si="7"/>
        <v>Đúng</v>
      </c>
      <c r="J24" s="93" t="str">
        <f t="shared" si="7"/>
        <v>Đúng</v>
      </c>
      <c r="K24" s="93" t="str">
        <f t="shared" si="7"/>
        <v>Đúng</v>
      </c>
      <c r="L24" s="93" t="str">
        <f t="shared" si="7"/>
        <v>Đúng</v>
      </c>
      <c r="M24" s="93" t="str">
        <f t="shared" si="7"/>
        <v>Đúng</v>
      </c>
      <c r="N24" s="93" t="str">
        <f t="shared" si="7"/>
        <v>Đúng</v>
      </c>
      <c r="O24" s="93" t="str">
        <f t="shared" si="7"/>
        <v>Đúng</v>
      </c>
      <c r="P24" s="93" t="str">
        <f t="shared" si="7"/>
        <v>Đúng</v>
      </c>
      <c r="Q24" s="93" t="str">
        <f t="shared" si="7"/>
        <v>Đúng</v>
      </c>
      <c r="R24" s="19"/>
    </row>
    <row r="25" spans="1:19" x14ac:dyDescent="0.25">
      <c r="A25" s="20"/>
      <c r="B25" s="2"/>
      <c r="C25" s="93"/>
      <c r="D25" s="279"/>
      <c r="E25" s="279"/>
      <c r="F25" s="93"/>
      <c r="G25" s="279"/>
      <c r="H25" s="279"/>
      <c r="I25" s="279"/>
      <c r="J25" s="279"/>
      <c r="K25" s="279"/>
      <c r="L25" s="279"/>
      <c r="M25" s="279"/>
      <c r="N25" s="279"/>
      <c r="O25" s="279"/>
      <c r="P25" s="279"/>
      <c r="Q25" s="279"/>
      <c r="R25" s="19"/>
    </row>
    <row r="26" spans="1:19" x14ac:dyDescent="0.25">
      <c r="A26" s="20"/>
      <c r="B26" s="2"/>
      <c r="C26" s="93"/>
      <c r="D26" s="279"/>
      <c r="E26" s="279"/>
      <c r="F26" s="93"/>
      <c r="G26" s="279"/>
      <c r="H26" s="279"/>
      <c r="I26" s="279"/>
      <c r="J26" s="279"/>
      <c r="K26" s="279"/>
      <c r="L26" s="279"/>
      <c r="M26" s="279"/>
      <c r="N26" s="279"/>
      <c r="O26" s="279"/>
      <c r="P26" s="279"/>
      <c r="Q26" s="279"/>
      <c r="R26" s="19"/>
    </row>
    <row r="27" spans="1:19" x14ac:dyDescent="0.25">
      <c r="A27" s="20"/>
      <c r="B27" s="2"/>
      <c r="C27" s="93"/>
      <c r="D27" s="29"/>
      <c r="E27" s="29"/>
      <c r="F27" s="29"/>
      <c r="G27" s="29"/>
      <c r="H27" s="29"/>
      <c r="I27" s="29"/>
      <c r="J27" s="29"/>
      <c r="K27" s="29"/>
      <c r="L27" s="29"/>
      <c r="M27" s="29"/>
      <c r="N27" s="29"/>
      <c r="O27" s="29"/>
      <c r="P27" s="29"/>
      <c r="Q27" s="29"/>
      <c r="R27" s="19"/>
    </row>
    <row r="28" spans="1:19" x14ac:dyDescent="0.25">
      <c r="A28" s="20"/>
      <c r="B28" s="2"/>
      <c r="C28" s="93"/>
      <c r="D28" s="29"/>
      <c r="E28" s="29"/>
      <c r="F28" s="29"/>
      <c r="G28" s="29"/>
      <c r="H28" s="29"/>
      <c r="I28" s="29"/>
      <c r="J28" s="29"/>
      <c r="K28" s="29"/>
      <c r="L28" s="29"/>
      <c r="M28" s="29"/>
      <c r="N28" s="29"/>
      <c r="O28" s="29"/>
      <c r="P28" s="29"/>
      <c r="Q28" s="29"/>
      <c r="R28" s="19"/>
    </row>
    <row r="29" spans="1:19" x14ac:dyDescent="0.25">
      <c r="C29" s="304"/>
      <c r="D29" s="305"/>
      <c r="E29" s="305"/>
      <c r="F29" s="305"/>
      <c r="G29" s="305"/>
      <c r="H29" s="305"/>
      <c r="I29" s="305"/>
      <c r="J29" s="305"/>
      <c r="K29" s="305"/>
      <c r="L29" s="305"/>
      <c r="M29" s="305"/>
      <c r="N29" s="305"/>
      <c r="O29" s="305"/>
      <c r="P29" s="305"/>
      <c r="Q29" s="305"/>
    </row>
  </sheetData>
  <sheetProtection formatCells="0" formatColumns="0" formatRows="0"/>
  <mergeCells count="11">
    <mergeCell ref="I3:Q3"/>
    <mergeCell ref="A3:A4"/>
    <mergeCell ref="B3:B4"/>
    <mergeCell ref="C3:C4"/>
    <mergeCell ref="D3:E3"/>
    <mergeCell ref="F3:H3"/>
    <mergeCell ref="A2:B2"/>
    <mergeCell ref="M2:Q2"/>
    <mergeCell ref="Y2:Z2"/>
    <mergeCell ref="O1:Q1"/>
    <mergeCell ref="A1:N1"/>
  </mergeCells>
  <conditionalFormatting sqref="R1:R1048576 S6:S23 A24:XFD28">
    <cfRule type="cellIs" dxfId="22" priority="4" operator="equal">
      <formula>"Đúng"</formula>
    </cfRule>
  </conditionalFormatting>
  <printOptions horizontalCentered="1"/>
  <pageMargins left="0.42" right="0.18" top="0.23622047244094491" bottom="0.23622047244094491" header="0" footer="0"/>
  <pageSetup paperSize="9" scale="8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AH43"/>
  <sheetViews>
    <sheetView zoomScaleNormal="100" workbookViewId="0">
      <selection activeCell="R30" sqref="R30"/>
    </sheetView>
  </sheetViews>
  <sheetFormatPr defaultColWidth="5.42578125" defaultRowHeight="15.75" x14ac:dyDescent="0.25"/>
  <cols>
    <col min="1" max="1" width="3.7109375" style="20" customWidth="1"/>
    <col min="2" max="2" width="27.85546875" style="2" customWidth="1"/>
    <col min="3" max="3" width="7" style="89" customWidth="1"/>
    <col min="4" max="4" width="5.140625" style="2" customWidth="1"/>
    <col min="5" max="5" width="6.140625" style="2" bestFit="1" customWidth="1"/>
    <col min="6" max="6" width="5.140625" style="2" customWidth="1"/>
    <col min="7" max="7" width="6" style="2" customWidth="1"/>
    <col min="8" max="8" width="4.42578125" style="2" customWidth="1"/>
    <col min="9" max="9" width="4.7109375" style="2" customWidth="1"/>
    <col min="10" max="10" width="5.7109375" style="2" customWidth="1"/>
    <col min="11" max="11" width="5.28515625" style="2" customWidth="1"/>
    <col min="12" max="12" width="5.140625" style="2" customWidth="1"/>
    <col min="13" max="13" width="5.7109375" style="2" customWidth="1"/>
    <col min="14" max="14" width="6.7109375" style="2" customWidth="1"/>
    <col min="15" max="15" width="6.28515625" style="2" customWidth="1"/>
    <col min="16" max="16" width="5.140625" style="2" customWidth="1"/>
    <col min="17" max="17" width="7.28515625" style="2" customWidth="1"/>
    <col min="18" max="18" width="6.28515625" style="2" customWidth="1"/>
    <col min="19" max="19" width="5.28515625" style="2" customWidth="1"/>
    <col min="20" max="20" width="6" style="2" customWidth="1"/>
    <col min="21" max="21" width="5.42578125" style="2" customWidth="1"/>
    <col min="22" max="22" width="5.28515625" style="2" customWidth="1"/>
    <col min="23" max="23" width="5.42578125" style="2" customWidth="1"/>
    <col min="24" max="24" width="6.140625" style="2" customWidth="1"/>
    <col min="25" max="26" width="5.42578125" style="2" customWidth="1"/>
    <col min="27" max="27" width="6" style="2" customWidth="1"/>
    <col min="28" max="28" width="7.85546875" style="2" customWidth="1"/>
    <col min="29" max="256" width="5.42578125" style="2"/>
    <col min="257" max="257" width="3.7109375" style="2" customWidth="1"/>
    <col min="258" max="258" width="24.85546875" style="2" customWidth="1"/>
    <col min="259" max="259" width="7" style="2" customWidth="1"/>
    <col min="260" max="264" width="5" style="2" customWidth="1"/>
    <col min="265" max="283" width="4.7109375" style="2" customWidth="1"/>
    <col min="284" max="512" width="5.42578125" style="2"/>
    <col min="513" max="513" width="3.7109375" style="2" customWidth="1"/>
    <col min="514" max="514" width="24.85546875" style="2" customWidth="1"/>
    <col min="515" max="515" width="7" style="2" customWidth="1"/>
    <col min="516" max="520" width="5" style="2" customWidth="1"/>
    <col min="521" max="539" width="4.7109375" style="2" customWidth="1"/>
    <col min="540" max="768" width="5.42578125" style="2"/>
    <col min="769" max="769" width="3.7109375" style="2" customWidth="1"/>
    <col min="770" max="770" width="24.85546875" style="2" customWidth="1"/>
    <col min="771" max="771" width="7" style="2" customWidth="1"/>
    <col min="772" max="776" width="5" style="2" customWidth="1"/>
    <col min="777" max="795" width="4.7109375" style="2" customWidth="1"/>
    <col min="796" max="1024" width="5.42578125" style="2"/>
    <col min="1025" max="1025" width="3.7109375" style="2" customWidth="1"/>
    <col min="1026" max="1026" width="24.85546875" style="2" customWidth="1"/>
    <col min="1027" max="1027" width="7" style="2" customWidth="1"/>
    <col min="1028" max="1032" width="5" style="2" customWidth="1"/>
    <col min="1033" max="1051" width="4.7109375" style="2" customWidth="1"/>
    <col min="1052" max="1280" width="5.42578125" style="2"/>
    <col min="1281" max="1281" width="3.7109375" style="2" customWidth="1"/>
    <col min="1282" max="1282" width="24.85546875" style="2" customWidth="1"/>
    <col min="1283" max="1283" width="7" style="2" customWidth="1"/>
    <col min="1284" max="1288" width="5" style="2" customWidth="1"/>
    <col min="1289" max="1307" width="4.7109375" style="2" customWidth="1"/>
    <col min="1308" max="1536" width="5.42578125" style="2"/>
    <col min="1537" max="1537" width="3.7109375" style="2" customWidth="1"/>
    <col min="1538" max="1538" width="24.85546875" style="2" customWidth="1"/>
    <col min="1539" max="1539" width="7" style="2" customWidth="1"/>
    <col min="1540" max="1544" width="5" style="2" customWidth="1"/>
    <col min="1545" max="1563" width="4.7109375" style="2" customWidth="1"/>
    <col min="1564" max="1792" width="5.42578125" style="2"/>
    <col min="1793" max="1793" width="3.7109375" style="2" customWidth="1"/>
    <col min="1794" max="1794" width="24.85546875" style="2" customWidth="1"/>
    <col min="1795" max="1795" width="7" style="2" customWidth="1"/>
    <col min="1796" max="1800" width="5" style="2" customWidth="1"/>
    <col min="1801" max="1819" width="4.7109375" style="2" customWidth="1"/>
    <col min="1820" max="2048" width="5.42578125" style="2"/>
    <col min="2049" max="2049" width="3.7109375" style="2" customWidth="1"/>
    <col min="2050" max="2050" width="24.85546875" style="2" customWidth="1"/>
    <col min="2051" max="2051" width="7" style="2" customWidth="1"/>
    <col min="2052" max="2056" width="5" style="2" customWidth="1"/>
    <col min="2057" max="2075" width="4.7109375" style="2" customWidth="1"/>
    <col min="2076" max="2304" width="5.42578125" style="2"/>
    <col min="2305" max="2305" width="3.7109375" style="2" customWidth="1"/>
    <col min="2306" max="2306" width="24.85546875" style="2" customWidth="1"/>
    <col min="2307" max="2307" width="7" style="2" customWidth="1"/>
    <col min="2308" max="2312" width="5" style="2" customWidth="1"/>
    <col min="2313" max="2331" width="4.7109375" style="2" customWidth="1"/>
    <col min="2332" max="2560" width="5.42578125" style="2"/>
    <col min="2561" max="2561" width="3.7109375" style="2" customWidth="1"/>
    <col min="2562" max="2562" width="24.85546875" style="2" customWidth="1"/>
    <col min="2563" max="2563" width="7" style="2" customWidth="1"/>
    <col min="2564" max="2568" width="5" style="2" customWidth="1"/>
    <col min="2569" max="2587" width="4.7109375" style="2" customWidth="1"/>
    <col min="2588" max="2816" width="5.42578125" style="2"/>
    <col min="2817" max="2817" width="3.7109375" style="2" customWidth="1"/>
    <col min="2818" max="2818" width="24.85546875" style="2" customWidth="1"/>
    <col min="2819" max="2819" width="7" style="2" customWidth="1"/>
    <col min="2820" max="2824" width="5" style="2" customWidth="1"/>
    <col min="2825" max="2843" width="4.7109375" style="2" customWidth="1"/>
    <col min="2844" max="3072" width="5.42578125" style="2"/>
    <col min="3073" max="3073" width="3.7109375" style="2" customWidth="1"/>
    <col min="3074" max="3074" width="24.85546875" style="2" customWidth="1"/>
    <col min="3075" max="3075" width="7" style="2" customWidth="1"/>
    <col min="3076" max="3080" width="5" style="2" customWidth="1"/>
    <col min="3081" max="3099" width="4.7109375" style="2" customWidth="1"/>
    <col min="3100" max="3328" width="5.42578125" style="2"/>
    <col min="3329" max="3329" width="3.7109375" style="2" customWidth="1"/>
    <col min="3330" max="3330" width="24.85546875" style="2" customWidth="1"/>
    <col min="3331" max="3331" width="7" style="2" customWidth="1"/>
    <col min="3332" max="3336" width="5" style="2" customWidth="1"/>
    <col min="3337" max="3355" width="4.7109375" style="2" customWidth="1"/>
    <col min="3356" max="3584" width="5.42578125" style="2"/>
    <col min="3585" max="3585" width="3.7109375" style="2" customWidth="1"/>
    <col min="3586" max="3586" width="24.85546875" style="2" customWidth="1"/>
    <col min="3587" max="3587" width="7" style="2" customWidth="1"/>
    <col min="3588" max="3592" width="5" style="2" customWidth="1"/>
    <col min="3593" max="3611" width="4.7109375" style="2" customWidth="1"/>
    <col min="3612" max="3840" width="5.42578125" style="2"/>
    <col min="3841" max="3841" width="3.7109375" style="2" customWidth="1"/>
    <col min="3842" max="3842" width="24.85546875" style="2" customWidth="1"/>
    <col min="3843" max="3843" width="7" style="2" customWidth="1"/>
    <col min="3844" max="3848" width="5" style="2" customWidth="1"/>
    <col min="3849" max="3867" width="4.7109375" style="2" customWidth="1"/>
    <col min="3868" max="4096" width="5.42578125" style="2"/>
    <col min="4097" max="4097" width="3.7109375" style="2" customWidth="1"/>
    <col min="4098" max="4098" width="24.85546875" style="2" customWidth="1"/>
    <col min="4099" max="4099" width="7" style="2" customWidth="1"/>
    <col min="4100" max="4104" width="5" style="2" customWidth="1"/>
    <col min="4105" max="4123" width="4.7109375" style="2" customWidth="1"/>
    <col min="4124" max="4352" width="5.42578125" style="2"/>
    <col min="4353" max="4353" width="3.7109375" style="2" customWidth="1"/>
    <col min="4354" max="4354" width="24.85546875" style="2" customWidth="1"/>
    <col min="4355" max="4355" width="7" style="2" customWidth="1"/>
    <col min="4356" max="4360" width="5" style="2" customWidth="1"/>
    <col min="4361" max="4379" width="4.7109375" style="2" customWidth="1"/>
    <col min="4380" max="4608" width="5.42578125" style="2"/>
    <col min="4609" max="4609" width="3.7109375" style="2" customWidth="1"/>
    <col min="4610" max="4610" width="24.85546875" style="2" customWidth="1"/>
    <col min="4611" max="4611" width="7" style="2" customWidth="1"/>
    <col min="4612" max="4616" width="5" style="2" customWidth="1"/>
    <col min="4617" max="4635" width="4.7109375" style="2" customWidth="1"/>
    <col min="4636" max="4864" width="5.42578125" style="2"/>
    <col min="4865" max="4865" width="3.7109375" style="2" customWidth="1"/>
    <col min="4866" max="4866" width="24.85546875" style="2" customWidth="1"/>
    <col min="4867" max="4867" width="7" style="2" customWidth="1"/>
    <col min="4868" max="4872" width="5" style="2" customWidth="1"/>
    <col min="4873" max="4891" width="4.7109375" style="2" customWidth="1"/>
    <col min="4892" max="5120" width="5.42578125" style="2"/>
    <col min="5121" max="5121" width="3.7109375" style="2" customWidth="1"/>
    <col min="5122" max="5122" width="24.85546875" style="2" customWidth="1"/>
    <col min="5123" max="5123" width="7" style="2" customWidth="1"/>
    <col min="5124" max="5128" width="5" style="2" customWidth="1"/>
    <col min="5129" max="5147" width="4.7109375" style="2" customWidth="1"/>
    <col min="5148" max="5376" width="5.42578125" style="2"/>
    <col min="5377" max="5377" width="3.7109375" style="2" customWidth="1"/>
    <col min="5378" max="5378" width="24.85546875" style="2" customWidth="1"/>
    <col min="5379" max="5379" width="7" style="2" customWidth="1"/>
    <col min="5380" max="5384" width="5" style="2" customWidth="1"/>
    <col min="5385" max="5403" width="4.7109375" style="2" customWidth="1"/>
    <col min="5404" max="5632" width="5.42578125" style="2"/>
    <col min="5633" max="5633" width="3.7109375" style="2" customWidth="1"/>
    <col min="5634" max="5634" width="24.85546875" style="2" customWidth="1"/>
    <col min="5635" max="5635" width="7" style="2" customWidth="1"/>
    <col min="5636" max="5640" width="5" style="2" customWidth="1"/>
    <col min="5641" max="5659" width="4.7109375" style="2" customWidth="1"/>
    <col min="5660" max="5888" width="5.42578125" style="2"/>
    <col min="5889" max="5889" width="3.7109375" style="2" customWidth="1"/>
    <col min="5890" max="5890" width="24.85546875" style="2" customWidth="1"/>
    <col min="5891" max="5891" width="7" style="2" customWidth="1"/>
    <col min="5892" max="5896" width="5" style="2" customWidth="1"/>
    <col min="5897" max="5915" width="4.7109375" style="2" customWidth="1"/>
    <col min="5916" max="6144" width="5.42578125" style="2"/>
    <col min="6145" max="6145" width="3.7109375" style="2" customWidth="1"/>
    <col min="6146" max="6146" width="24.85546875" style="2" customWidth="1"/>
    <col min="6147" max="6147" width="7" style="2" customWidth="1"/>
    <col min="6148" max="6152" width="5" style="2" customWidth="1"/>
    <col min="6153" max="6171" width="4.7109375" style="2" customWidth="1"/>
    <col min="6172" max="6400" width="5.42578125" style="2"/>
    <col min="6401" max="6401" width="3.7109375" style="2" customWidth="1"/>
    <col min="6402" max="6402" width="24.85546875" style="2" customWidth="1"/>
    <col min="6403" max="6403" width="7" style="2" customWidth="1"/>
    <col min="6404" max="6408" width="5" style="2" customWidth="1"/>
    <col min="6409" max="6427" width="4.7109375" style="2" customWidth="1"/>
    <col min="6428" max="6656" width="5.42578125" style="2"/>
    <col min="6657" max="6657" width="3.7109375" style="2" customWidth="1"/>
    <col min="6658" max="6658" width="24.85546875" style="2" customWidth="1"/>
    <col min="6659" max="6659" width="7" style="2" customWidth="1"/>
    <col min="6660" max="6664" width="5" style="2" customWidth="1"/>
    <col min="6665" max="6683" width="4.7109375" style="2" customWidth="1"/>
    <col min="6684" max="6912" width="5.42578125" style="2"/>
    <col min="6913" max="6913" width="3.7109375" style="2" customWidth="1"/>
    <col min="6914" max="6914" width="24.85546875" style="2" customWidth="1"/>
    <col min="6915" max="6915" width="7" style="2" customWidth="1"/>
    <col min="6916" max="6920" width="5" style="2" customWidth="1"/>
    <col min="6921" max="6939" width="4.7109375" style="2" customWidth="1"/>
    <col min="6940" max="7168" width="5.42578125" style="2"/>
    <col min="7169" max="7169" width="3.7109375" style="2" customWidth="1"/>
    <col min="7170" max="7170" width="24.85546875" style="2" customWidth="1"/>
    <col min="7171" max="7171" width="7" style="2" customWidth="1"/>
    <col min="7172" max="7176" width="5" style="2" customWidth="1"/>
    <col min="7177" max="7195" width="4.7109375" style="2" customWidth="1"/>
    <col min="7196" max="7424" width="5.42578125" style="2"/>
    <col min="7425" max="7425" width="3.7109375" style="2" customWidth="1"/>
    <col min="7426" max="7426" width="24.85546875" style="2" customWidth="1"/>
    <col min="7427" max="7427" width="7" style="2" customWidth="1"/>
    <col min="7428" max="7432" width="5" style="2" customWidth="1"/>
    <col min="7433" max="7451" width="4.7109375" style="2" customWidth="1"/>
    <col min="7452" max="7680" width="5.42578125" style="2"/>
    <col min="7681" max="7681" width="3.7109375" style="2" customWidth="1"/>
    <col min="7682" max="7682" width="24.85546875" style="2" customWidth="1"/>
    <col min="7683" max="7683" width="7" style="2" customWidth="1"/>
    <col min="7684" max="7688" width="5" style="2" customWidth="1"/>
    <col min="7689" max="7707" width="4.7109375" style="2" customWidth="1"/>
    <col min="7708" max="7936" width="5.42578125" style="2"/>
    <col min="7937" max="7937" width="3.7109375" style="2" customWidth="1"/>
    <col min="7938" max="7938" width="24.85546875" style="2" customWidth="1"/>
    <col min="7939" max="7939" width="7" style="2" customWidth="1"/>
    <col min="7940" max="7944" width="5" style="2" customWidth="1"/>
    <col min="7945" max="7963" width="4.7109375" style="2" customWidth="1"/>
    <col min="7964" max="8192" width="5.42578125" style="2"/>
    <col min="8193" max="8193" width="3.7109375" style="2" customWidth="1"/>
    <col min="8194" max="8194" width="24.85546875" style="2" customWidth="1"/>
    <col min="8195" max="8195" width="7" style="2" customWidth="1"/>
    <col min="8196" max="8200" width="5" style="2" customWidth="1"/>
    <col min="8201" max="8219" width="4.7109375" style="2" customWidth="1"/>
    <col min="8220" max="8448" width="5.42578125" style="2"/>
    <col min="8449" max="8449" width="3.7109375" style="2" customWidth="1"/>
    <col min="8450" max="8450" width="24.85546875" style="2" customWidth="1"/>
    <col min="8451" max="8451" width="7" style="2" customWidth="1"/>
    <col min="8452" max="8456" width="5" style="2" customWidth="1"/>
    <col min="8457" max="8475" width="4.7109375" style="2" customWidth="1"/>
    <col min="8476" max="8704" width="5.42578125" style="2"/>
    <col min="8705" max="8705" width="3.7109375" style="2" customWidth="1"/>
    <col min="8706" max="8706" width="24.85546875" style="2" customWidth="1"/>
    <col min="8707" max="8707" width="7" style="2" customWidth="1"/>
    <col min="8708" max="8712" width="5" style="2" customWidth="1"/>
    <col min="8713" max="8731" width="4.7109375" style="2" customWidth="1"/>
    <col min="8732" max="8960" width="5.42578125" style="2"/>
    <col min="8961" max="8961" width="3.7109375" style="2" customWidth="1"/>
    <col min="8962" max="8962" width="24.85546875" style="2" customWidth="1"/>
    <col min="8963" max="8963" width="7" style="2" customWidth="1"/>
    <col min="8964" max="8968" width="5" style="2" customWidth="1"/>
    <col min="8969" max="8987" width="4.7109375" style="2" customWidth="1"/>
    <col min="8988" max="9216" width="5.42578125" style="2"/>
    <col min="9217" max="9217" width="3.7109375" style="2" customWidth="1"/>
    <col min="9218" max="9218" width="24.85546875" style="2" customWidth="1"/>
    <col min="9219" max="9219" width="7" style="2" customWidth="1"/>
    <col min="9220" max="9224" width="5" style="2" customWidth="1"/>
    <col min="9225" max="9243" width="4.7109375" style="2" customWidth="1"/>
    <col min="9244" max="9472" width="5.42578125" style="2"/>
    <col min="9473" max="9473" width="3.7109375" style="2" customWidth="1"/>
    <col min="9474" max="9474" width="24.85546875" style="2" customWidth="1"/>
    <col min="9475" max="9475" width="7" style="2" customWidth="1"/>
    <col min="9476" max="9480" width="5" style="2" customWidth="1"/>
    <col min="9481" max="9499" width="4.7109375" style="2" customWidth="1"/>
    <col min="9500" max="9728" width="5.42578125" style="2"/>
    <col min="9729" max="9729" width="3.7109375" style="2" customWidth="1"/>
    <col min="9730" max="9730" width="24.85546875" style="2" customWidth="1"/>
    <col min="9731" max="9731" width="7" style="2" customWidth="1"/>
    <col min="9732" max="9736" width="5" style="2" customWidth="1"/>
    <col min="9737" max="9755" width="4.7109375" style="2" customWidth="1"/>
    <col min="9756" max="9984" width="5.42578125" style="2"/>
    <col min="9985" max="9985" width="3.7109375" style="2" customWidth="1"/>
    <col min="9986" max="9986" width="24.85546875" style="2" customWidth="1"/>
    <col min="9987" max="9987" width="7" style="2" customWidth="1"/>
    <col min="9988" max="9992" width="5" style="2" customWidth="1"/>
    <col min="9993" max="10011" width="4.7109375" style="2" customWidth="1"/>
    <col min="10012" max="10240" width="5.42578125" style="2"/>
    <col min="10241" max="10241" width="3.7109375" style="2" customWidth="1"/>
    <col min="10242" max="10242" width="24.85546875" style="2" customWidth="1"/>
    <col min="10243" max="10243" width="7" style="2" customWidth="1"/>
    <col min="10244" max="10248" width="5" style="2" customWidth="1"/>
    <col min="10249" max="10267" width="4.7109375" style="2" customWidth="1"/>
    <col min="10268" max="10496" width="5.42578125" style="2"/>
    <col min="10497" max="10497" width="3.7109375" style="2" customWidth="1"/>
    <col min="10498" max="10498" width="24.85546875" style="2" customWidth="1"/>
    <col min="10499" max="10499" width="7" style="2" customWidth="1"/>
    <col min="10500" max="10504" width="5" style="2" customWidth="1"/>
    <col min="10505" max="10523" width="4.7109375" style="2" customWidth="1"/>
    <col min="10524" max="10752" width="5.42578125" style="2"/>
    <col min="10753" max="10753" width="3.7109375" style="2" customWidth="1"/>
    <col min="10754" max="10754" width="24.85546875" style="2" customWidth="1"/>
    <col min="10755" max="10755" width="7" style="2" customWidth="1"/>
    <col min="10756" max="10760" width="5" style="2" customWidth="1"/>
    <col min="10761" max="10779" width="4.7109375" style="2" customWidth="1"/>
    <col min="10780" max="11008" width="5.42578125" style="2"/>
    <col min="11009" max="11009" width="3.7109375" style="2" customWidth="1"/>
    <col min="11010" max="11010" width="24.85546875" style="2" customWidth="1"/>
    <col min="11011" max="11011" width="7" style="2" customWidth="1"/>
    <col min="11012" max="11016" width="5" style="2" customWidth="1"/>
    <col min="11017" max="11035" width="4.7109375" style="2" customWidth="1"/>
    <col min="11036" max="11264" width="5.42578125" style="2"/>
    <col min="11265" max="11265" width="3.7109375" style="2" customWidth="1"/>
    <col min="11266" max="11266" width="24.85546875" style="2" customWidth="1"/>
    <col min="11267" max="11267" width="7" style="2" customWidth="1"/>
    <col min="11268" max="11272" width="5" style="2" customWidth="1"/>
    <col min="11273" max="11291" width="4.7109375" style="2" customWidth="1"/>
    <col min="11292" max="11520" width="5.42578125" style="2"/>
    <col min="11521" max="11521" width="3.7109375" style="2" customWidth="1"/>
    <col min="11522" max="11522" width="24.85546875" style="2" customWidth="1"/>
    <col min="11523" max="11523" width="7" style="2" customWidth="1"/>
    <col min="11524" max="11528" width="5" style="2" customWidth="1"/>
    <col min="11529" max="11547" width="4.7109375" style="2" customWidth="1"/>
    <col min="11548" max="11776" width="5.42578125" style="2"/>
    <col min="11777" max="11777" width="3.7109375" style="2" customWidth="1"/>
    <col min="11778" max="11778" width="24.85546875" style="2" customWidth="1"/>
    <col min="11779" max="11779" width="7" style="2" customWidth="1"/>
    <col min="11780" max="11784" width="5" style="2" customWidth="1"/>
    <col min="11785" max="11803" width="4.7109375" style="2" customWidth="1"/>
    <col min="11804" max="12032" width="5.42578125" style="2"/>
    <col min="12033" max="12033" width="3.7109375" style="2" customWidth="1"/>
    <col min="12034" max="12034" width="24.85546875" style="2" customWidth="1"/>
    <col min="12035" max="12035" width="7" style="2" customWidth="1"/>
    <col min="12036" max="12040" width="5" style="2" customWidth="1"/>
    <col min="12041" max="12059" width="4.7109375" style="2" customWidth="1"/>
    <col min="12060" max="12288" width="5.42578125" style="2"/>
    <col min="12289" max="12289" width="3.7109375" style="2" customWidth="1"/>
    <col min="12290" max="12290" width="24.85546875" style="2" customWidth="1"/>
    <col min="12291" max="12291" width="7" style="2" customWidth="1"/>
    <col min="12292" max="12296" width="5" style="2" customWidth="1"/>
    <col min="12297" max="12315" width="4.7109375" style="2" customWidth="1"/>
    <col min="12316" max="12544" width="5.42578125" style="2"/>
    <col min="12545" max="12545" width="3.7109375" style="2" customWidth="1"/>
    <col min="12546" max="12546" width="24.85546875" style="2" customWidth="1"/>
    <col min="12547" max="12547" width="7" style="2" customWidth="1"/>
    <col min="12548" max="12552" width="5" style="2" customWidth="1"/>
    <col min="12553" max="12571" width="4.7109375" style="2" customWidth="1"/>
    <col min="12572" max="12800" width="5.42578125" style="2"/>
    <col min="12801" max="12801" width="3.7109375" style="2" customWidth="1"/>
    <col min="12802" max="12802" width="24.85546875" style="2" customWidth="1"/>
    <col min="12803" max="12803" width="7" style="2" customWidth="1"/>
    <col min="12804" max="12808" width="5" style="2" customWidth="1"/>
    <col min="12809" max="12827" width="4.7109375" style="2" customWidth="1"/>
    <col min="12828" max="13056" width="5.42578125" style="2"/>
    <col min="13057" max="13057" width="3.7109375" style="2" customWidth="1"/>
    <col min="13058" max="13058" width="24.85546875" style="2" customWidth="1"/>
    <col min="13059" max="13059" width="7" style="2" customWidth="1"/>
    <col min="13060" max="13064" width="5" style="2" customWidth="1"/>
    <col min="13065" max="13083" width="4.7109375" style="2" customWidth="1"/>
    <col min="13084" max="13312" width="5.42578125" style="2"/>
    <col min="13313" max="13313" width="3.7109375" style="2" customWidth="1"/>
    <col min="13314" max="13314" width="24.85546875" style="2" customWidth="1"/>
    <col min="13315" max="13315" width="7" style="2" customWidth="1"/>
    <col min="13316" max="13320" width="5" style="2" customWidth="1"/>
    <col min="13321" max="13339" width="4.7109375" style="2" customWidth="1"/>
    <col min="13340" max="13568" width="5.42578125" style="2"/>
    <col min="13569" max="13569" width="3.7109375" style="2" customWidth="1"/>
    <col min="13570" max="13570" width="24.85546875" style="2" customWidth="1"/>
    <col min="13571" max="13571" width="7" style="2" customWidth="1"/>
    <col min="13572" max="13576" width="5" style="2" customWidth="1"/>
    <col min="13577" max="13595" width="4.7109375" style="2" customWidth="1"/>
    <col min="13596" max="13824" width="5.42578125" style="2"/>
    <col min="13825" max="13825" width="3.7109375" style="2" customWidth="1"/>
    <col min="13826" max="13826" width="24.85546875" style="2" customWidth="1"/>
    <col min="13827" max="13827" width="7" style="2" customWidth="1"/>
    <col min="13828" max="13832" width="5" style="2" customWidth="1"/>
    <col min="13833" max="13851" width="4.7109375" style="2" customWidth="1"/>
    <col min="13852" max="14080" width="5.42578125" style="2"/>
    <col min="14081" max="14081" width="3.7109375" style="2" customWidth="1"/>
    <col min="14082" max="14082" width="24.85546875" style="2" customWidth="1"/>
    <col min="14083" max="14083" width="7" style="2" customWidth="1"/>
    <col min="14084" max="14088" width="5" style="2" customWidth="1"/>
    <col min="14089" max="14107" width="4.7109375" style="2" customWidth="1"/>
    <col min="14108" max="14336" width="5.42578125" style="2"/>
    <col min="14337" max="14337" width="3.7109375" style="2" customWidth="1"/>
    <col min="14338" max="14338" width="24.85546875" style="2" customWidth="1"/>
    <col min="14339" max="14339" width="7" style="2" customWidth="1"/>
    <col min="14340" max="14344" width="5" style="2" customWidth="1"/>
    <col min="14345" max="14363" width="4.7109375" style="2" customWidth="1"/>
    <col min="14364" max="14592" width="5.42578125" style="2"/>
    <col min="14593" max="14593" width="3.7109375" style="2" customWidth="1"/>
    <col min="14594" max="14594" width="24.85546875" style="2" customWidth="1"/>
    <col min="14595" max="14595" width="7" style="2" customWidth="1"/>
    <col min="14596" max="14600" width="5" style="2" customWidth="1"/>
    <col min="14601" max="14619" width="4.7109375" style="2" customWidth="1"/>
    <col min="14620" max="14848" width="5.42578125" style="2"/>
    <col min="14849" max="14849" width="3.7109375" style="2" customWidth="1"/>
    <col min="14850" max="14850" width="24.85546875" style="2" customWidth="1"/>
    <col min="14851" max="14851" width="7" style="2" customWidth="1"/>
    <col min="14852" max="14856" width="5" style="2" customWidth="1"/>
    <col min="14857" max="14875" width="4.7109375" style="2" customWidth="1"/>
    <col min="14876" max="15104" width="5.42578125" style="2"/>
    <col min="15105" max="15105" width="3.7109375" style="2" customWidth="1"/>
    <col min="15106" max="15106" width="24.85546875" style="2" customWidth="1"/>
    <col min="15107" max="15107" width="7" style="2" customWidth="1"/>
    <col min="15108" max="15112" width="5" style="2" customWidth="1"/>
    <col min="15113" max="15131" width="4.7109375" style="2" customWidth="1"/>
    <col min="15132" max="15360" width="5.42578125" style="2"/>
    <col min="15361" max="15361" width="3.7109375" style="2" customWidth="1"/>
    <col min="15362" max="15362" width="24.85546875" style="2" customWidth="1"/>
    <col min="15363" max="15363" width="7" style="2" customWidth="1"/>
    <col min="15364" max="15368" width="5" style="2" customWidth="1"/>
    <col min="15369" max="15387" width="4.7109375" style="2" customWidth="1"/>
    <col min="15388" max="15616" width="5.42578125" style="2"/>
    <col min="15617" max="15617" width="3.7109375" style="2" customWidth="1"/>
    <col min="15618" max="15618" width="24.85546875" style="2" customWidth="1"/>
    <col min="15619" max="15619" width="7" style="2" customWidth="1"/>
    <col min="15620" max="15624" width="5" style="2" customWidth="1"/>
    <col min="15625" max="15643" width="4.7109375" style="2" customWidth="1"/>
    <col min="15644" max="15872" width="5.42578125" style="2"/>
    <col min="15873" max="15873" width="3.7109375" style="2" customWidth="1"/>
    <col min="15874" max="15874" width="24.85546875" style="2" customWidth="1"/>
    <col min="15875" max="15875" width="7" style="2" customWidth="1"/>
    <col min="15876" max="15880" width="5" style="2" customWidth="1"/>
    <col min="15881" max="15899" width="4.7109375" style="2" customWidth="1"/>
    <col min="15900" max="16128" width="5.42578125" style="2"/>
    <col min="16129" max="16129" width="3.7109375" style="2" customWidth="1"/>
    <col min="16130" max="16130" width="24.85546875" style="2" customWidth="1"/>
    <col min="16131" max="16131" width="7" style="2" customWidth="1"/>
    <col min="16132" max="16136" width="5" style="2" customWidth="1"/>
    <col min="16137" max="16155" width="4.7109375" style="2" customWidth="1"/>
    <col min="16156" max="16384" width="5.42578125" style="2"/>
  </cols>
  <sheetData>
    <row r="1" spans="1:33" s="1" customFormat="1" ht="18" customHeight="1" x14ac:dyDescent="0.2">
      <c r="A1" s="1015" t="s">
        <v>165</v>
      </c>
      <c r="B1" s="1015"/>
      <c r="C1" s="1015"/>
      <c r="D1" s="1015"/>
      <c r="E1" s="1015"/>
      <c r="F1" s="1015"/>
      <c r="G1" s="1015"/>
      <c r="H1" s="1015"/>
      <c r="I1" s="1015"/>
      <c r="J1" s="1015"/>
      <c r="K1" s="1015"/>
      <c r="L1" s="1015"/>
      <c r="M1" s="1015"/>
      <c r="N1" s="1015"/>
      <c r="O1" s="1015"/>
      <c r="P1" s="1015"/>
      <c r="Q1" s="1015"/>
      <c r="R1" s="1015"/>
      <c r="S1" s="1015"/>
      <c r="T1" s="1015"/>
      <c r="U1" s="1015"/>
      <c r="V1" s="1015"/>
      <c r="W1" s="1015"/>
      <c r="X1" s="1016"/>
      <c r="Y1" s="1058" t="s">
        <v>207</v>
      </c>
      <c r="Z1" s="1059"/>
      <c r="AA1" s="1060"/>
    </row>
    <row r="2" spans="1:33" ht="22.5" customHeight="1" x14ac:dyDescent="0.25">
      <c r="A2" s="1040"/>
      <c r="B2" s="1040"/>
      <c r="W2" s="1019" t="s">
        <v>379</v>
      </c>
      <c r="X2" s="1019"/>
      <c r="Y2" s="1019"/>
      <c r="Z2" s="1019"/>
      <c r="AA2" s="1019"/>
    </row>
    <row r="3" spans="1:33" s="21" customFormat="1" ht="20.25" customHeight="1" x14ac:dyDescent="0.2">
      <c r="A3" s="1203" t="s">
        <v>235</v>
      </c>
      <c r="B3" s="1020" t="s">
        <v>786</v>
      </c>
      <c r="C3" s="1206" t="s">
        <v>167</v>
      </c>
      <c r="D3" s="1209" t="s">
        <v>61</v>
      </c>
      <c r="E3" s="1210"/>
      <c r="F3" s="1210"/>
      <c r="G3" s="1211"/>
      <c r="H3" s="1013" t="s">
        <v>62</v>
      </c>
      <c r="I3" s="1013" t="s">
        <v>365</v>
      </c>
      <c r="J3" s="1210" t="s">
        <v>168</v>
      </c>
      <c r="K3" s="1210"/>
      <c r="L3" s="1210"/>
      <c r="M3" s="1210"/>
      <c r="N3" s="1057" t="s">
        <v>64</v>
      </c>
      <c r="O3" s="1057"/>
      <c r="P3" s="1057"/>
      <c r="Q3" s="1057"/>
      <c r="R3" s="1057"/>
      <c r="S3" s="1057"/>
      <c r="T3" s="1057"/>
      <c r="U3" s="1057"/>
      <c r="V3" s="1057"/>
      <c r="W3" s="1209" t="s">
        <v>65</v>
      </c>
      <c r="X3" s="1210"/>
      <c r="Y3" s="1211"/>
      <c r="Z3" s="1044" t="s">
        <v>66</v>
      </c>
      <c r="AA3" s="1044" t="s">
        <v>968</v>
      </c>
      <c r="AE3" s="1082"/>
      <c r="AF3" s="1082"/>
      <c r="AG3" s="1082"/>
    </row>
    <row r="4" spans="1:33" s="21" customFormat="1" ht="18" customHeight="1" x14ac:dyDescent="0.2">
      <c r="A4" s="1204"/>
      <c r="B4" s="1021"/>
      <c r="C4" s="1207"/>
      <c r="D4" s="1013" t="s">
        <v>67</v>
      </c>
      <c r="E4" s="1013" t="s">
        <v>68</v>
      </c>
      <c r="F4" s="1013" t="s">
        <v>69</v>
      </c>
      <c r="G4" s="1013" t="s">
        <v>70</v>
      </c>
      <c r="H4" s="1093"/>
      <c r="I4" s="1093"/>
      <c r="J4" s="1013" t="s">
        <v>123</v>
      </c>
      <c r="K4" s="1013" t="s">
        <v>126</v>
      </c>
      <c r="L4" s="1013" t="s">
        <v>567</v>
      </c>
      <c r="M4" s="1013" t="s">
        <v>151</v>
      </c>
      <c r="N4" s="1013" t="s">
        <v>73</v>
      </c>
      <c r="O4" s="1013" t="s">
        <v>16</v>
      </c>
      <c r="P4" s="1013" t="s">
        <v>375</v>
      </c>
      <c r="Q4" s="1013" t="s">
        <v>55</v>
      </c>
      <c r="R4" s="1013" t="s">
        <v>295</v>
      </c>
      <c r="S4" s="1013" t="s">
        <v>359</v>
      </c>
      <c r="T4" s="1013" t="s">
        <v>74</v>
      </c>
      <c r="U4" s="1013" t="s">
        <v>576</v>
      </c>
      <c r="V4" s="1013" t="s">
        <v>12</v>
      </c>
      <c r="W4" s="1090" t="s">
        <v>75</v>
      </c>
      <c r="X4" s="1091" t="s">
        <v>15</v>
      </c>
      <c r="Y4" s="1091"/>
      <c r="Z4" s="1045"/>
      <c r="AA4" s="1045"/>
    </row>
    <row r="5" spans="1:33" s="22" customFormat="1" ht="88.5" customHeight="1" x14ac:dyDescent="0.2">
      <c r="A5" s="1205"/>
      <c r="B5" s="1022"/>
      <c r="C5" s="1208"/>
      <c r="D5" s="1014"/>
      <c r="E5" s="1014"/>
      <c r="F5" s="1014"/>
      <c r="G5" s="1014"/>
      <c r="H5" s="1014"/>
      <c r="I5" s="1014"/>
      <c r="J5" s="1014"/>
      <c r="K5" s="1014"/>
      <c r="L5" s="1014"/>
      <c r="M5" s="1014"/>
      <c r="N5" s="1014"/>
      <c r="O5" s="1014"/>
      <c r="P5" s="1014"/>
      <c r="Q5" s="1014"/>
      <c r="R5" s="1014"/>
      <c r="S5" s="1014"/>
      <c r="T5" s="1014"/>
      <c r="U5" s="1014"/>
      <c r="V5" s="1014"/>
      <c r="W5" s="1090"/>
      <c r="X5" s="203" t="s">
        <v>76</v>
      </c>
      <c r="Y5" s="203" t="s">
        <v>77</v>
      </c>
      <c r="Z5" s="1054"/>
      <c r="AA5" s="1054"/>
    </row>
    <row r="6" spans="1:33" s="23" customFormat="1" ht="15" customHeight="1" x14ac:dyDescent="0.2">
      <c r="A6" s="967">
        <v>1</v>
      </c>
      <c r="B6" s="967">
        <v>2</v>
      </c>
      <c r="C6" s="967">
        <v>3</v>
      </c>
      <c r="D6" s="967">
        <v>4</v>
      </c>
      <c r="E6" s="967">
        <v>5</v>
      </c>
      <c r="F6" s="967">
        <v>6</v>
      </c>
      <c r="G6" s="967">
        <v>7</v>
      </c>
      <c r="H6" s="967">
        <v>8</v>
      </c>
      <c r="I6" s="967">
        <v>9</v>
      </c>
      <c r="J6" s="967">
        <v>10</v>
      </c>
      <c r="K6" s="967">
        <v>11</v>
      </c>
      <c r="L6" s="967">
        <v>12</v>
      </c>
      <c r="M6" s="967">
        <v>13</v>
      </c>
      <c r="N6" s="967">
        <v>14</v>
      </c>
      <c r="O6" s="967">
        <v>15</v>
      </c>
      <c r="P6" s="967">
        <v>16</v>
      </c>
      <c r="Q6" s="967">
        <v>17</v>
      </c>
      <c r="R6" s="967">
        <v>18</v>
      </c>
      <c r="S6" s="967">
        <v>19</v>
      </c>
      <c r="T6" s="967">
        <v>20</v>
      </c>
      <c r="U6" s="967">
        <v>21</v>
      </c>
      <c r="V6" s="967">
        <v>22</v>
      </c>
      <c r="W6" s="967">
        <v>23</v>
      </c>
      <c r="X6" s="967">
        <v>24</v>
      </c>
      <c r="Y6" s="967">
        <v>25</v>
      </c>
      <c r="Z6" s="967">
        <v>26</v>
      </c>
      <c r="AA6" s="967">
        <v>27</v>
      </c>
    </row>
    <row r="7" spans="1:33" s="24" customFormat="1" ht="15" customHeight="1" x14ac:dyDescent="0.2">
      <c r="A7" s="529" t="s">
        <v>19</v>
      </c>
      <c r="B7" s="625" t="s">
        <v>341</v>
      </c>
      <c r="C7" s="342">
        <f>SUM(C8:C11)</f>
        <v>0</v>
      </c>
      <c r="D7" s="342">
        <f t="shared" ref="D7:AA7" si="0">SUM(D8:D11)</f>
        <v>0</v>
      </c>
      <c r="E7" s="342">
        <f t="shared" si="0"/>
        <v>0</v>
      </c>
      <c r="F7" s="342">
        <f t="shared" si="0"/>
        <v>0</v>
      </c>
      <c r="G7" s="342">
        <f t="shared" si="0"/>
        <v>0</v>
      </c>
      <c r="H7" s="342">
        <f t="shared" si="0"/>
        <v>0</v>
      </c>
      <c r="I7" s="342">
        <f t="shared" si="0"/>
        <v>0</v>
      </c>
      <c r="J7" s="342">
        <f t="shared" si="0"/>
        <v>0</v>
      </c>
      <c r="K7" s="342">
        <f t="shared" si="0"/>
        <v>0</v>
      </c>
      <c r="L7" s="342">
        <f t="shared" si="0"/>
        <v>0</v>
      </c>
      <c r="M7" s="342">
        <f t="shared" si="0"/>
        <v>0</v>
      </c>
      <c r="N7" s="342">
        <f t="shared" si="0"/>
        <v>0</v>
      </c>
      <c r="O7" s="342">
        <f t="shared" si="0"/>
        <v>0</v>
      </c>
      <c r="P7" s="342">
        <f t="shared" si="0"/>
        <v>0</v>
      </c>
      <c r="Q7" s="342">
        <f t="shared" si="0"/>
        <v>0</v>
      </c>
      <c r="R7" s="342">
        <f t="shared" si="0"/>
        <v>0</v>
      </c>
      <c r="S7" s="342">
        <f t="shared" si="0"/>
        <v>0</v>
      </c>
      <c r="T7" s="342">
        <f t="shared" si="0"/>
        <v>0</v>
      </c>
      <c r="U7" s="342">
        <f t="shared" si="0"/>
        <v>0</v>
      </c>
      <c r="V7" s="342">
        <f t="shared" si="0"/>
        <v>0</v>
      </c>
      <c r="W7" s="342">
        <f>SUM(W8:W11)</f>
        <v>0</v>
      </c>
      <c r="X7" s="342">
        <f>SUM(X8:X11)</f>
        <v>0</v>
      </c>
      <c r="Y7" s="342">
        <f>SUM(Y8:Y11)</f>
        <v>0</v>
      </c>
      <c r="Z7" s="342">
        <f>SUM(Z8:Z11)</f>
        <v>0</v>
      </c>
      <c r="AA7" s="342">
        <f t="shared" si="0"/>
        <v>0</v>
      </c>
      <c r="AB7" s="279" t="str">
        <f>IF((SUM(J7:M7)=C7),"Đúng","Sai")</f>
        <v>Đúng</v>
      </c>
      <c r="AC7" s="279" t="str">
        <f>IF(AND(N7&lt;=C7,O7&lt;=C7,P7&lt;=C7,Q7&lt;=C7,R7&lt;=C7,S7&lt;=C7,T7&lt;=C7,U7&lt;=C7,V7&lt;=C7),"Đúng","Sai")</f>
        <v>Đúng</v>
      </c>
      <c r="AD7" s="279" t="str">
        <f>IF(W7=X7+Y7,"Đúng","Sai")</f>
        <v>Đúng</v>
      </c>
    </row>
    <row r="8" spans="1:33" s="5" customFormat="1" ht="15" customHeight="1" x14ac:dyDescent="0.2">
      <c r="A8" s="626"/>
      <c r="B8" s="627" t="s">
        <v>20</v>
      </c>
      <c r="C8" s="628">
        <f>SUM(D8:G8)</f>
        <v>0</v>
      </c>
      <c r="D8" s="629"/>
      <c r="E8" s="629"/>
      <c r="F8" s="629"/>
      <c r="G8" s="629"/>
      <c r="H8" s="629"/>
      <c r="I8" s="629"/>
      <c r="J8" s="629"/>
      <c r="K8" s="320"/>
      <c r="L8" s="320"/>
      <c r="M8" s="320"/>
      <c r="N8" s="629"/>
      <c r="O8" s="629"/>
      <c r="P8" s="629"/>
      <c r="Q8" s="629"/>
      <c r="R8" s="629"/>
      <c r="S8" s="629"/>
      <c r="T8" s="629"/>
      <c r="U8" s="629"/>
      <c r="V8" s="629"/>
      <c r="W8" s="630">
        <f>SUM(X8:Y8)</f>
        <v>0</v>
      </c>
      <c r="X8" s="629"/>
      <c r="Y8" s="629"/>
      <c r="Z8" s="629"/>
      <c r="AA8" s="629"/>
      <c r="AB8" s="279" t="str">
        <f t="shared" ref="AB8:AB31" si="1">IF((SUM(J8:M8)=C8),"Đúng","Sai")</f>
        <v>Đúng</v>
      </c>
      <c r="AC8" s="279" t="str">
        <f t="shared" ref="AC8:AC31" si="2">IF(AND(N8&lt;=C8,O8&lt;=C8,P8&lt;=C8,Q8&lt;=C8,R8&lt;=C8,S8&lt;=C8,T8&lt;=C8,U8&lt;=C8,V8&lt;=C8),"Đúng","Sai")</f>
        <v>Đúng</v>
      </c>
      <c r="AD8" s="279" t="str">
        <f t="shared" ref="AD8:AD31" si="3">IF(W8=X8+Y8,"Đúng","Sai")</f>
        <v>Đúng</v>
      </c>
    </row>
    <row r="9" spans="1:33" s="5" customFormat="1" ht="15" customHeight="1" x14ac:dyDescent="0.2">
      <c r="A9" s="631"/>
      <c r="B9" s="632" t="s">
        <v>21</v>
      </c>
      <c r="C9" s="633">
        <f>SUM(D9:G9)</f>
        <v>0</v>
      </c>
      <c r="D9" s="634"/>
      <c r="E9" s="634"/>
      <c r="F9" s="634"/>
      <c r="G9" s="634"/>
      <c r="H9" s="634"/>
      <c r="I9" s="634"/>
      <c r="J9" s="634"/>
      <c r="K9" s="634"/>
      <c r="L9" s="321"/>
      <c r="M9" s="321"/>
      <c r="N9" s="634"/>
      <c r="O9" s="634"/>
      <c r="P9" s="634"/>
      <c r="Q9" s="634"/>
      <c r="R9" s="634"/>
      <c r="S9" s="634"/>
      <c r="T9" s="634"/>
      <c r="U9" s="634"/>
      <c r="V9" s="634"/>
      <c r="W9" s="630">
        <f>SUM(X9:Y9)</f>
        <v>0</v>
      </c>
      <c r="X9" s="634"/>
      <c r="Y9" s="634"/>
      <c r="Z9" s="634"/>
      <c r="AA9" s="634"/>
      <c r="AB9" s="279" t="str">
        <f t="shared" si="1"/>
        <v>Đúng</v>
      </c>
      <c r="AC9" s="279" t="str">
        <f t="shared" si="2"/>
        <v>Đúng</v>
      </c>
      <c r="AD9" s="279" t="str">
        <f t="shared" si="3"/>
        <v>Đúng</v>
      </c>
    </row>
    <row r="10" spans="1:33" s="5" customFormat="1" ht="12" x14ac:dyDescent="0.2">
      <c r="A10" s="635"/>
      <c r="B10" s="643" t="s">
        <v>557</v>
      </c>
      <c r="C10" s="633">
        <f>SUM(D10:G10)</f>
        <v>0</v>
      </c>
      <c r="D10" s="634"/>
      <c r="E10" s="634"/>
      <c r="F10" s="634"/>
      <c r="G10" s="634"/>
      <c r="H10" s="634"/>
      <c r="I10" s="634"/>
      <c r="J10" s="634"/>
      <c r="K10" s="634"/>
      <c r="L10" s="634"/>
      <c r="M10" s="636"/>
      <c r="N10" s="634"/>
      <c r="O10" s="634"/>
      <c r="P10" s="634"/>
      <c r="Q10" s="634"/>
      <c r="R10" s="634"/>
      <c r="S10" s="634"/>
      <c r="T10" s="634"/>
      <c r="U10" s="634"/>
      <c r="V10" s="634"/>
      <c r="W10" s="630">
        <f t="shared" ref="W10:W11" si="4">SUM(X10:Y10)</f>
        <v>0</v>
      </c>
      <c r="X10" s="634"/>
      <c r="Y10" s="634"/>
      <c r="Z10" s="634"/>
      <c r="AA10" s="634"/>
      <c r="AB10" s="279" t="str">
        <f t="shared" si="1"/>
        <v>Đúng</v>
      </c>
      <c r="AC10" s="279" t="str">
        <f t="shared" si="2"/>
        <v>Đúng</v>
      </c>
      <c r="AD10" s="279" t="str">
        <f t="shared" si="3"/>
        <v>Đúng</v>
      </c>
    </row>
    <row r="11" spans="1:33" s="5" customFormat="1" ht="15" customHeight="1" x14ac:dyDescent="0.2">
      <c r="A11" s="637"/>
      <c r="B11" s="638" t="s">
        <v>22</v>
      </c>
      <c r="C11" s="639">
        <f>SUM(D11:G11)</f>
        <v>0</v>
      </c>
      <c r="D11" s="640"/>
      <c r="E11" s="640"/>
      <c r="F11" s="640"/>
      <c r="G11" s="640"/>
      <c r="H11" s="640"/>
      <c r="I11" s="640"/>
      <c r="J11" s="640"/>
      <c r="K11" s="640"/>
      <c r="L11" s="640"/>
      <c r="M11" s="640"/>
      <c r="N11" s="641"/>
      <c r="O11" s="642"/>
      <c r="P11" s="640"/>
      <c r="Q11" s="640"/>
      <c r="R11" s="640"/>
      <c r="S11" s="642"/>
      <c r="T11" s="642"/>
      <c r="U11" s="642"/>
      <c r="V11" s="640"/>
      <c r="W11" s="630">
        <f t="shared" si="4"/>
        <v>0</v>
      </c>
      <c r="X11" s="640"/>
      <c r="Y11" s="640"/>
      <c r="Z11" s="640"/>
      <c r="AA11" s="640"/>
      <c r="AB11" s="279" t="str">
        <f t="shared" si="1"/>
        <v>Đúng</v>
      </c>
      <c r="AC11" s="279" t="str">
        <f t="shared" si="2"/>
        <v>Đúng</v>
      </c>
      <c r="AD11" s="279" t="str">
        <f t="shared" si="3"/>
        <v>Đúng</v>
      </c>
    </row>
    <row r="12" spans="1:33" s="5" customFormat="1" ht="15" customHeight="1" x14ac:dyDescent="0.2">
      <c r="A12" s="529" t="s">
        <v>23</v>
      </c>
      <c r="B12" s="625" t="s">
        <v>24</v>
      </c>
      <c r="C12" s="342">
        <f>SUM(C13:C17)</f>
        <v>0</v>
      </c>
      <c r="D12" s="342">
        <f t="shared" ref="D12:AA12" si="5">SUM(D13:D17)</f>
        <v>0</v>
      </c>
      <c r="E12" s="342">
        <f t="shared" si="5"/>
        <v>0</v>
      </c>
      <c r="F12" s="342">
        <f t="shared" si="5"/>
        <v>0</v>
      </c>
      <c r="G12" s="342">
        <f t="shared" si="5"/>
        <v>0</v>
      </c>
      <c r="H12" s="342">
        <f t="shared" si="5"/>
        <v>0</v>
      </c>
      <c r="I12" s="342">
        <f t="shared" si="5"/>
        <v>0</v>
      </c>
      <c r="J12" s="342">
        <f t="shared" si="5"/>
        <v>0</v>
      </c>
      <c r="K12" s="342">
        <f t="shared" si="5"/>
        <v>0</v>
      </c>
      <c r="L12" s="342">
        <f t="shared" si="5"/>
        <v>0</v>
      </c>
      <c r="M12" s="342">
        <f t="shared" si="5"/>
        <v>0</v>
      </c>
      <c r="N12" s="342">
        <f t="shared" si="5"/>
        <v>0</v>
      </c>
      <c r="O12" s="342">
        <f t="shared" si="5"/>
        <v>0</v>
      </c>
      <c r="P12" s="342">
        <f t="shared" si="5"/>
        <v>0</v>
      </c>
      <c r="Q12" s="342">
        <f t="shared" si="5"/>
        <v>0</v>
      </c>
      <c r="R12" s="342">
        <f t="shared" si="5"/>
        <v>0</v>
      </c>
      <c r="S12" s="342">
        <f t="shared" si="5"/>
        <v>0</v>
      </c>
      <c r="T12" s="342">
        <f t="shared" si="5"/>
        <v>0</v>
      </c>
      <c r="U12" s="342">
        <f t="shared" si="5"/>
        <v>0</v>
      </c>
      <c r="V12" s="342">
        <f t="shared" si="5"/>
        <v>0</v>
      </c>
      <c r="W12" s="342">
        <f t="shared" si="5"/>
        <v>0</v>
      </c>
      <c r="X12" s="342">
        <f t="shared" si="5"/>
        <v>0</v>
      </c>
      <c r="Y12" s="342">
        <f t="shared" si="5"/>
        <v>0</v>
      </c>
      <c r="Z12" s="342">
        <f t="shared" si="5"/>
        <v>0</v>
      </c>
      <c r="AA12" s="342">
        <f t="shared" si="5"/>
        <v>0</v>
      </c>
      <c r="AB12" s="279" t="str">
        <f t="shared" si="1"/>
        <v>Đúng</v>
      </c>
      <c r="AC12" s="279" t="str">
        <f t="shared" si="2"/>
        <v>Đúng</v>
      </c>
      <c r="AD12" s="279" t="str">
        <f t="shared" si="3"/>
        <v>Đúng</v>
      </c>
    </row>
    <row r="13" spans="1:33" s="5" customFormat="1" ht="17.25" customHeight="1" x14ac:dyDescent="0.2">
      <c r="A13" s="635"/>
      <c r="B13" s="643" t="s">
        <v>26</v>
      </c>
      <c r="C13" s="628">
        <f>SUM(D13:G13)</f>
        <v>0</v>
      </c>
      <c r="D13" s="644"/>
      <c r="E13" s="644"/>
      <c r="F13" s="644"/>
      <c r="G13" s="644"/>
      <c r="H13" s="644"/>
      <c r="I13" s="644"/>
      <c r="J13" s="644"/>
      <c r="K13" s="320"/>
      <c r="L13" s="320"/>
      <c r="M13" s="320"/>
      <c r="N13" s="644"/>
      <c r="O13" s="644"/>
      <c r="P13" s="644"/>
      <c r="Q13" s="644"/>
      <c r="R13" s="644"/>
      <c r="S13" s="644"/>
      <c r="T13" s="644"/>
      <c r="U13" s="644"/>
      <c r="V13" s="644"/>
      <c r="W13" s="630">
        <f t="shared" ref="W13:W17" si="6">SUM(X13:Y13)</f>
        <v>0</v>
      </c>
      <c r="X13" s="644"/>
      <c r="Y13" s="644"/>
      <c r="Z13" s="644"/>
      <c r="AA13" s="644"/>
      <c r="AB13" s="279" t="str">
        <f t="shared" si="1"/>
        <v>Đúng</v>
      </c>
      <c r="AC13" s="279" t="str">
        <f t="shared" si="2"/>
        <v>Đúng</v>
      </c>
      <c r="AD13" s="279" t="str">
        <f t="shared" si="3"/>
        <v>Đúng</v>
      </c>
    </row>
    <row r="14" spans="1:33" s="5" customFormat="1" ht="18" x14ac:dyDescent="0.2">
      <c r="A14" s="635"/>
      <c r="B14" s="643" t="s">
        <v>558</v>
      </c>
      <c r="C14" s="633">
        <f>SUM(D14:G14)</f>
        <v>0</v>
      </c>
      <c r="D14" s="634"/>
      <c r="E14" s="634"/>
      <c r="F14" s="634"/>
      <c r="G14" s="634"/>
      <c r="H14" s="634"/>
      <c r="I14" s="634"/>
      <c r="J14" s="634"/>
      <c r="K14" s="634"/>
      <c r="L14" s="321"/>
      <c r="M14" s="321"/>
      <c r="N14" s="634"/>
      <c r="O14" s="634"/>
      <c r="P14" s="634"/>
      <c r="Q14" s="634"/>
      <c r="R14" s="634"/>
      <c r="S14" s="634"/>
      <c r="T14" s="634"/>
      <c r="U14" s="634"/>
      <c r="V14" s="634"/>
      <c r="W14" s="630">
        <f t="shared" si="6"/>
        <v>0</v>
      </c>
      <c r="X14" s="634"/>
      <c r="Y14" s="634"/>
      <c r="Z14" s="634"/>
      <c r="AA14" s="634"/>
      <c r="AB14" s="279" t="str">
        <f t="shared" si="1"/>
        <v>Đúng</v>
      </c>
      <c r="AC14" s="279" t="str">
        <f t="shared" si="2"/>
        <v>Đúng</v>
      </c>
      <c r="AD14" s="279" t="str">
        <f t="shared" si="3"/>
        <v>Đúng</v>
      </c>
    </row>
    <row r="15" spans="1:33" s="5" customFormat="1" ht="15" customHeight="1" x14ac:dyDescent="0.2">
      <c r="A15" s="631"/>
      <c r="B15" s="632" t="s">
        <v>561</v>
      </c>
      <c r="C15" s="639">
        <f>SUM(D15:G15)</f>
        <v>0</v>
      </c>
      <c r="D15" s="645"/>
      <c r="E15" s="645"/>
      <c r="F15" s="645"/>
      <c r="G15" s="645"/>
      <c r="H15" s="645"/>
      <c r="I15" s="645"/>
      <c r="J15" s="645"/>
      <c r="K15" s="645"/>
      <c r="L15" s="646"/>
      <c r="M15" s="647"/>
      <c r="N15" s="686"/>
      <c r="O15" s="648"/>
      <c r="P15" s="645"/>
      <c r="Q15" s="645"/>
      <c r="R15" s="645"/>
      <c r="S15" s="648"/>
      <c r="T15" s="648"/>
      <c r="U15" s="648"/>
      <c r="V15" s="645"/>
      <c r="W15" s="630">
        <f t="shared" si="6"/>
        <v>0</v>
      </c>
      <c r="X15" s="645"/>
      <c r="Y15" s="645"/>
      <c r="Z15" s="645"/>
      <c r="AA15" s="645"/>
      <c r="AB15" s="279" t="str">
        <f t="shared" si="1"/>
        <v>Đúng</v>
      </c>
      <c r="AC15" s="279" t="str">
        <f t="shared" si="2"/>
        <v>Đúng</v>
      </c>
      <c r="AD15" s="279" t="str">
        <f t="shared" si="3"/>
        <v>Đúng</v>
      </c>
    </row>
    <row r="16" spans="1:33" s="5" customFormat="1" ht="15" customHeight="1" x14ac:dyDescent="0.2">
      <c r="A16" s="635"/>
      <c r="B16" s="643" t="s">
        <v>353</v>
      </c>
      <c r="C16" s="639">
        <f>SUM(D16:G16)</f>
        <v>0</v>
      </c>
      <c r="D16" s="634"/>
      <c r="E16" s="634"/>
      <c r="F16" s="634"/>
      <c r="G16" s="634"/>
      <c r="H16" s="634"/>
      <c r="I16" s="634"/>
      <c r="J16" s="634"/>
      <c r="K16" s="634"/>
      <c r="L16" s="634"/>
      <c r="M16" s="649"/>
      <c r="N16" s="634"/>
      <c r="O16" s="634"/>
      <c r="P16" s="634"/>
      <c r="Q16" s="634"/>
      <c r="R16" s="634"/>
      <c r="S16" s="634"/>
      <c r="T16" s="634"/>
      <c r="U16" s="634"/>
      <c r="V16" s="634"/>
      <c r="W16" s="630">
        <f t="shared" si="6"/>
        <v>0</v>
      </c>
      <c r="X16" s="634"/>
      <c r="Y16" s="634"/>
      <c r="Z16" s="634"/>
      <c r="AA16" s="634"/>
      <c r="AB16" s="279" t="str">
        <f t="shared" si="1"/>
        <v>Đúng</v>
      </c>
      <c r="AC16" s="279" t="str">
        <f t="shared" si="2"/>
        <v>Đúng</v>
      </c>
      <c r="AD16" s="279" t="str">
        <f t="shared" si="3"/>
        <v>Đúng</v>
      </c>
    </row>
    <row r="17" spans="1:34" s="5" customFormat="1" ht="15" customHeight="1" x14ac:dyDescent="0.2">
      <c r="A17" s="650"/>
      <c r="B17" s="651" t="s">
        <v>27</v>
      </c>
      <c r="C17" s="652">
        <f>SUM(D17:G17)</f>
        <v>0</v>
      </c>
      <c r="D17" s="653"/>
      <c r="E17" s="653"/>
      <c r="F17" s="653"/>
      <c r="G17" s="653"/>
      <c r="H17" s="653"/>
      <c r="I17" s="653"/>
      <c r="J17" s="653"/>
      <c r="K17" s="653"/>
      <c r="L17" s="653"/>
      <c r="M17" s="653"/>
      <c r="N17" s="653"/>
      <c r="O17" s="653"/>
      <c r="P17" s="653"/>
      <c r="Q17" s="653"/>
      <c r="R17" s="653"/>
      <c r="S17" s="653"/>
      <c r="T17" s="653"/>
      <c r="U17" s="653"/>
      <c r="V17" s="653"/>
      <c r="W17" s="630">
        <f t="shared" si="6"/>
        <v>0</v>
      </c>
      <c r="X17" s="653"/>
      <c r="Y17" s="653"/>
      <c r="Z17" s="653"/>
      <c r="AA17" s="653"/>
      <c r="AB17" s="279" t="str">
        <f t="shared" si="1"/>
        <v>Đúng</v>
      </c>
      <c r="AC17" s="279" t="str">
        <f t="shared" si="2"/>
        <v>Đúng</v>
      </c>
      <c r="AD17" s="279" t="str">
        <f t="shared" si="3"/>
        <v>Đúng</v>
      </c>
    </row>
    <row r="18" spans="1:34" s="5" customFormat="1" ht="15" customHeight="1" x14ac:dyDescent="0.2">
      <c r="A18" s="654" t="s">
        <v>28</v>
      </c>
      <c r="B18" s="655" t="s">
        <v>29</v>
      </c>
      <c r="C18" s="342">
        <f>SUM(C19:C25)</f>
        <v>0</v>
      </c>
      <c r="D18" s="342">
        <f t="shared" ref="D18:AA18" si="7">SUM(D19:D25)</f>
        <v>0</v>
      </c>
      <c r="E18" s="342">
        <f t="shared" si="7"/>
        <v>0</v>
      </c>
      <c r="F18" s="342">
        <f t="shared" si="7"/>
        <v>0</v>
      </c>
      <c r="G18" s="342">
        <f t="shared" si="7"/>
        <v>0</v>
      </c>
      <c r="H18" s="342">
        <f t="shared" si="7"/>
        <v>0</v>
      </c>
      <c r="I18" s="342">
        <f t="shared" si="7"/>
        <v>0</v>
      </c>
      <c r="J18" s="342">
        <f t="shared" si="7"/>
        <v>0</v>
      </c>
      <c r="K18" s="342">
        <f t="shared" si="7"/>
        <v>0</v>
      </c>
      <c r="L18" s="342">
        <f t="shared" si="7"/>
        <v>0</v>
      </c>
      <c r="M18" s="342">
        <f t="shared" si="7"/>
        <v>0</v>
      </c>
      <c r="N18" s="342">
        <f t="shared" si="7"/>
        <v>0</v>
      </c>
      <c r="O18" s="342">
        <f t="shared" si="7"/>
        <v>0</v>
      </c>
      <c r="P18" s="342">
        <f t="shared" si="7"/>
        <v>0</v>
      </c>
      <c r="Q18" s="342">
        <f t="shared" si="7"/>
        <v>0</v>
      </c>
      <c r="R18" s="342">
        <f t="shared" si="7"/>
        <v>0</v>
      </c>
      <c r="S18" s="342">
        <f t="shared" si="7"/>
        <v>0</v>
      </c>
      <c r="T18" s="342">
        <f t="shared" si="7"/>
        <v>0</v>
      </c>
      <c r="U18" s="342">
        <f t="shared" si="7"/>
        <v>0</v>
      </c>
      <c r="V18" s="342">
        <f t="shared" si="7"/>
        <v>0</v>
      </c>
      <c r="W18" s="342">
        <f t="shared" si="7"/>
        <v>0</v>
      </c>
      <c r="X18" s="342">
        <f t="shared" si="7"/>
        <v>0</v>
      </c>
      <c r="Y18" s="342">
        <f t="shared" si="7"/>
        <v>0</v>
      </c>
      <c r="Z18" s="342">
        <f t="shared" si="7"/>
        <v>0</v>
      </c>
      <c r="AA18" s="342">
        <f t="shared" si="7"/>
        <v>0</v>
      </c>
      <c r="AB18" s="279" t="str">
        <f t="shared" si="1"/>
        <v>Đúng</v>
      </c>
      <c r="AC18" s="279" t="str">
        <f t="shared" si="2"/>
        <v>Đúng</v>
      </c>
      <c r="AD18" s="279" t="str">
        <f t="shared" si="3"/>
        <v>Đúng</v>
      </c>
    </row>
    <row r="19" spans="1:34" s="5" customFormat="1" ht="15" customHeight="1" x14ac:dyDescent="0.2">
      <c r="A19" s="656"/>
      <c r="B19" s="657" t="s">
        <v>30</v>
      </c>
      <c r="C19" s="628">
        <f t="shared" ref="C19:C25" si="8">SUM(D19:G19)</f>
        <v>0</v>
      </c>
      <c r="D19" s="658"/>
      <c r="E19" s="658"/>
      <c r="F19" s="658"/>
      <c r="G19" s="658"/>
      <c r="H19" s="658"/>
      <c r="I19" s="658"/>
      <c r="J19" s="658"/>
      <c r="K19" s="658"/>
      <c r="L19" s="658"/>
      <c r="M19" s="658"/>
      <c r="N19" s="659"/>
      <c r="O19" s="660"/>
      <c r="P19" s="658"/>
      <c r="Q19" s="658"/>
      <c r="R19" s="658"/>
      <c r="S19" s="660"/>
      <c r="T19" s="660"/>
      <c r="U19" s="660"/>
      <c r="V19" s="658"/>
      <c r="W19" s="630">
        <f t="shared" ref="W19:W25" si="9">SUM(X19:Y19)</f>
        <v>0</v>
      </c>
      <c r="X19" s="658"/>
      <c r="Y19" s="658"/>
      <c r="Z19" s="658"/>
      <c r="AA19" s="658"/>
      <c r="AB19" s="279" t="str">
        <f t="shared" si="1"/>
        <v>Đúng</v>
      </c>
      <c r="AC19" s="279" t="str">
        <f t="shared" si="2"/>
        <v>Đúng</v>
      </c>
      <c r="AD19" s="279" t="str">
        <f t="shared" si="3"/>
        <v>Đúng</v>
      </c>
      <c r="AE19" s="2"/>
      <c r="AF19" s="2"/>
      <c r="AG19" s="2"/>
      <c r="AH19" s="2"/>
    </row>
    <row r="20" spans="1:34" s="5" customFormat="1" ht="15" customHeight="1" x14ac:dyDescent="0.2">
      <c r="A20" s="635"/>
      <c r="B20" s="643" t="s">
        <v>79</v>
      </c>
      <c r="C20" s="633">
        <f t="shared" si="8"/>
        <v>0</v>
      </c>
      <c r="D20" s="634"/>
      <c r="E20" s="634"/>
      <c r="F20" s="634"/>
      <c r="G20" s="634"/>
      <c r="H20" s="634"/>
      <c r="I20" s="634"/>
      <c r="J20" s="634"/>
      <c r="K20" s="634"/>
      <c r="L20" s="634"/>
      <c r="M20" s="634"/>
      <c r="N20" s="661"/>
      <c r="O20" s="662"/>
      <c r="P20" s="634"/>
      <c r="Q20" s="634"/>
      <c r="R20" s="634"/>
      <c r="S20" s="662"/>
      <c r="T20" s="662"/>
      <c r="U20" s="662"/>
      <c r="V20" s="634"/>
      <c r="W20" s="630">
        <f t="shared" si="9"/>
        <v>0</v>
      </c>
      <c r="X20" s="634"/>
      <c r="Y20" s="634"/>
      <c r="Z20" s="634"/>
      <c r="AA20" s="634"/>
      <c r="AB20" s="279" t="str">
        <f t="shared" si="1"/>
        <v>Đúng</v>
      </c>
      <c r="AC20" s="279" t="str">
        <f t="shared" si="2"/>
        <v>Đúng</v>
      </c>
      <c r="AD20" s="279" t="str">
        <f t="shared" si="3"/>
        <v>Đúng</v>
      </c>
      <c r="AE20" s="2"/>
      <c r="AF20" s="2"/>
      <c r="AG20" s="2"/>
      <c r="AH20" s="2"/>
    </row>
    <row r="21" spans="1:34" s="5" customFormat="1" ht="15" customHeight="1" x14ac:dyDescent="0.2">
      <c r="A21" s="635"/>
      <c r="B21" s="643" t="s">
        <v>31</v>
      </c>
      <c r="C21" s="633">
        <f t="shared" si="8"/>
        <v>0</v>
      </c>
      <c r="D21" s="634"/>
      <c r="E21" s="634"/>
      <c r="F21" s="634"/>
      <c r="G21" s="634"/>
      <c r="H21" s="634"/>
      <c r="I21" s="634"/>
      <c r="J21" s="634"/>
      <c r="K21" s="634"/>
      <c r="L21" s="634"/>
      <c r="M21" s="634"/>
      <c r="N21" s="661"/>
      <c r="O21" s="662"/>
      <c r="P21" s="634"/>
      <c r="Q21" s="634"/>
      <c r="R21" s="634"/>
      <c r="S21" s="662"/>
      <c r="T21" s="662"/>
      <c r="U21" s="662"/>
      <c r="V21" s="634"/>
      <c r="W21" s="630">
        <f t="shared" si="9"/>
        <v>0</v>
      </c>
      <c r="X21" s="634"/>
      <c r="Y21" s="634"/>
      <c r="Z21" s="634"/>
      <c r="AA21" s="634"/>
      <c r="AB21" s="279" t="str">
        <f t="shared" si="1"/>
        <v>Đúng</v>
      </c>
      <c r="AC21" s="279" t="str">
        <f t="shared" si="2"/>
        <v>Đúng</v>
      </c>
      <c r="AD21" s="279" t="str">
        <f t="shared" si="3"/>
        <v>Đúng</v>
      </c>
    </row>
    <row r="22" spans="1:34" s="5" customFormat="1" ht="15" customHeight="1" x14ac:dyDescent="0.2">
      <c r="A22" s="635"/>
      <c r="B22" s="643" t="s">
        <v>32</v>
      </c>
      <c r="C22" s="633">
        <f t="shared" si="8"/>
        <v>0</v>
      </c>
      <c r="D22" s="634"/>
      <c r="E22" s="634"/>
      <c r="F22" s="634"/>
      <c r="G22" s="634"/>
      <c r="H22" s="634"/>
      <c r="I22" s="634"/>
      <c r="J22" s="634"/>
      <c r="K22" s="634"/>
      <c r="L22" s="634"/>
      <c r="M22" s="634"/>
      <c r="N22" s="661"/>
      <c r="O22" s="662"/>
      <c r="P22" s="634"/>
      <c r="Q22" s="634"/>
      <c r="R22" s="634"/>
      <c r="S22" s="662"/>
      <c r="T22" s="662"/>
      <c r="U22" s="662"/>
      <c r="V22" s="634"/>
      <c r="W22" s="630">
        <f t="shared" si="9"/>
        <v>0</v>
      </c>
      <c r="X22" s="634"/>
      <c r="Y22" s="634"/>
      <c r="Z22" s="634"/>
      <c r="AA22" s="634"/>
      <c r="AB22" s="279" t="str">
        <f t="shared" si="1"/>
        <v>Đúng</v>
      </c>
      <c r="AC22" s="279" t="str">
        <f t="shared" si="2"/>
        <v>Đúng</v>
      </c>
      <c r="AD22" s="279" t="str">
        <f t="shared" si="3"/>
        <v>Đúng</v>
      </c>
    </row>
    <row r="23" spans="1:34" s="5" customFormat="1" ht="15" customHeight="1" x14ac:dyDescent="0.2">
      <c r="A23" s="635"/>
      <c r="B23" s="643" t="s">
        <v>352</v>
      </c>
      <c r="C23" s="633">
        <f t="shared" si="8"/>
        <v>0</v>
      </c>
      <c r="D23" s="634"/>
      <c r="E23" s="634"/>
      <c r="F23" s="634"/>
      <c r="G23" s="634"/>
      <c r="H23" s="634"/>
      <c r="I23" s="634"/>
      <c r="J23" s="634"/>
      <c r="K23" s="634"/>
      <c r="L23" s="634"/>
      <c r="M23" s="634"/>
      <c r="N23" s="661"/>
      <c r="O23" s="662"/>
      <c r="P23" s="634"/>
      <c r="Q23" s="634"/>
      <c r="R23" s="634"/>
      <c r="S23" s="662"/>
      <c r="T23" s="662"/>
      <c r="U23" s="662"/>
      <c r="V23" s="634"/>
      <c r="W23" s="630">
        <f t="shared" si="9"/>
        <v>0</v>
      </c>
      <c r="X23" s="634"/>
      <c r="Y23" s="634"/>
      <c r="Z23" s="634"/>
      <c r="AA23" s="634"/>
      <c r="AB23" s="279" t="str">
        <f t="shared" si="1"/>
        <v>Đúng</v>
      </c>
      <c r="AC23" s="279" t="str">
        <f t="shared" si="2"/>
        <v>Đúng</v>
      </c>
      <c r="AD23" s="279" t="str">
        <f t="shared" si="3"/>
        <v>Đúng</v>
      </c>
    </row>
    <row r="24" spans="1:34" s="5" customFormat="1" ht="15" customHeight="1" x14ac:dyDescent="0.2">
      <c r="A24" s="635"/>
      <c r="B24" s="643" t="s">
        <v>80</v>
      </c>
      <c r="C24" s="633">
        <f t="shared" si="8"/>
        <v>0</v>
      </c>
      <c r="D24" s="634"/>
      <c r="E24" s="634"/>
      <c r="F24" s="634"/>
      <c r="G24" s="634"/>
      <c r="H24" s="634"/>
      <c r="I24" s="634"/>
      <c r="J24" s="634"/>
      <c r="K24" s="634"/>
      <c r="L24" s="634"/>
      <c r="M24" s="634"/>
      <c r="N24" s="661"/>
      <c r="O24" s="662"/>
      <c r="P24" s="634"/>
      <c r="Q24" s="634"/>
      <c r="R24" s="634"/>
      <c r="S24" s="662"/>
      <c r="T24" s="662"/>
      <c r="U24" s="662"/>
      <c r="V24" s="634"/>
      <c r="W24" s="630">
        <f t="shared" si="9"/>
        <v>0</v>
      </c>
      <c r="X24" s="634"/>
      <c r="Y24" s="634"/>
      <c r="Z24" s="634"/>
      <c r="AA24" s="634"/>
      <c r="AB24" s="279" t="str">
        <f t="shared" si="1"/>
        <v>Đúng</v>
      </c>
      <c r="AC24" s="279" t="str">
        <f t="shared" si="2"/>
        <v>Đúng</v>
      </c>
      <c r="AD24" s="279" t="str">
        <f t="shared" si="3"/>
        <v>Đúng</v>
      </c>
    </row>
    <row r="25" spans="1:34" s="5" customFormat="1" ht="15" customHeight="1" x14ac:dyDescent="0.2">
      <c r="A25" s="637"/>
      <c r="B25" s="638" t="s">
        <v>81</v>
      </c>
      <c r="C25" s="652">
        <f t="shared" si="8"/>
        <v>0</v>
      </c>
      <c r="D25" s="640"/>
      <c r="E25" s="640"/>
      <c r="F25" s="640"/>
      <c r="G25" s="640"/>
      <c r="H25" s="640"/>
      <c r="I25" s="640"/>
      <c r="J25" s="640"/>
      <c r="K25" s="640"/>
      <c r="L25" s="640"/>
      <c r="M25" s="640"/>
      <c r="N25" s="641"/>
      <c r="O25" s="642"/>
      <c r="P25" s="640"/>
      <c r="Q25" s="640"/>
      <c r="R25" s="640"/>
      <c r="S25" s="642"/>
      <c r="T25" s="642"/>
      <c r="U25" s="642"/>
      <c r="V25" s="640"/>
      <c r="W25" s="630">
        <f t="shared" si="9"/>
        <v>0</v>
      </c>
      <c r="X25" s="640"/>
      <c r="Y25" s="640"/>
      <c r="Z25" s="640"/>
      <c r="AA25" s="640"/>
      <c r="AB25" s="279" t="str">
        <f t="shared" si="1"/>
        <v>Đúng</v>
      </c>
      <c r="AC25" s="279" t="str">
        <f t="shared" si="2"/>
        <v>Đúng</v>
      </c>
      <c r="AD25" s="279" t="str">
        <f t="shared" si="3"/>
        <v>Đúng</v>
      </c>
      <c r="AE25" s="2"/>
      <c r="AF25" s="2"/>
      <c r="AG25" s="2"/>
    </row>
    <row r="26" spans="1:34" s="5" customFormat="1" ht="15" customHeight="1" x14ac:dyDescent="0.2">
      <c r="A26" s="654" t="s">
        <v>35</v>
      </c>
      <c r="B26" s="655" t="s">
        <v>390</v>
      </c>
      <c r="C26" s="342">
        <f>SUM(C27:C31)</f>
        <v>0</v>
      </c>
      <c r="D26" s="342">
        <f>SUM(D27:D31)</f>
        <v>0</v>
      </c>
      <c r="E26" s="342">
        <f t="shared" ref="E26:AA26" si="10">SUM(E27:E31)</f>
        <v>0</v>
      </c>
      <c r="F26" s="342">
        <f t="shared" si="10"/>
        <v>0</v>
      </c>
      <c r="G26" s="342">
        <f t="shared" si="10"/>
        <v>0</v>
      </c>
      <c r="H26" s="342">
        <f t="shared" si="10"/>
        <v>0</v>
      </c>
      <c r="I26" s="342">
        <f t="shared" si="10"/>
        <v>0</v>
      </c>
      <c r="J26" s="342">
        <f t="shared" si="10"/>
        <v>0</v>
      </c>
      <c r="K26" s="342">
        <f t="shared" si="10"/>
        <v>0</v>
      </c>
      <c r="L26" s="342">
        <f t="shared" si="10"/>
        <v>0</v>
      </c>
      <c r="M26" s="342">
        <f t="shared" si="10"/>
        <v>0</v>
      </c>
      <c r="N26" s="342">
        <f t="shared" si="10"/>
        <v>0</v>
      </c>
      <c r="O26" s="342">
        <f t="shared" si="10"/>
        <v>0</v>
      </c>
      <c r="P26" s="342">
        <f t="shared" si="10"/>
        <v>0</v>
      </c>
      <c r="Q26" s="342">
        <f t="shared" si="10"/>
        <v>0</v>
      </c>
      <c r="R26" s="342">
        <f>SUM(R27:R31)</f>
        <v>0</v>
      </c>
      <c r="S26" s="342">
        <f t="shared" si="10"/>
        <v>0</v>
      </c>
      <c r="T26" s="342">
        <f t="shared" si="10"/>
        <v>0</v>
      </c>
      <c r="U26" s="342">
        <f t="shared" si="10"/>
        <v>0</v>
      </c>
      <c r="V26" s="342">
        <f t="shared" si="10"/>
        <v>0</v>
      </c>
      <c r="W26" s="342">
        <f t="shared" si="10"/>
        <v>0</v>
      </c>
      <c r="X26" s="342">
        <f t="shared" si="10"/>
        <v>0</v>
      </c>
      <c r="Y26" s="342">
        <f t="shared" si="10"/>
        <v>0</v>
      </c>
      <c r="Z26" s="342">
        <f t="shared" si="10"/>
        <v>0</v>
      </c>
      <c r="AA26" s="342">
        <f t="shared" si="10"/>
        <v>0</v>
      </c>
      <c r="AB26" s="279" t="str">
        <f t="shared" si="1"/>
        <v>Đúng</v>
      </c>
      <c r="AC26" s="279" t="str">
        <f t="shared" si="2"/>
        <v>Đúng</v>
      </c>
      <c r="AD26" s="279" t="str">
        <f t="shared" si="3"/>
        <v>Đúng</v>
      </c>
    </row>
    <row r="27" spans="1:34" s="5" customFormat="1" ht="15" x14ac:dyDescent="0.2">
      <c r="A27" s="656"/>
      <c r="B27" s="657" t="s">
        <v>361</v>
      </c>
      <c r="C27" s="628">
        <f>SUM(D27:G27)</f>
        <v>0</v>
      </c>
      <c r="D27" s="658"/>
      <c r="E27" s="658"/>
      <c r="F27" s="658"/>
      <c r="G27" s="658"/>
      <c r="H27" s="658"/>
      <c r="I27" s="658"/>
      <c r="J27" s="658"/>
      <c r="K27" s="658"/>
      <c r="L27" s="658"/>
      <c r="M27" s="658"/>
      <c r="N27" s="663"/>
      <c r="O27" s="664"/>
      <c r="P27" s="665"/>
      <c r="Q27" s="665"/>
      <c r="R27" s="665"/>
      <c r="S27" s="664"/>
      <c r="T27" s="664"/>
      <c r="U27" s="664"/>
      <c r="V27" s="665"/>
      <c r="W27" s="630">
        <f t="shared" ref="W27:W31" si="11">SUM(X27:Y27)</f>
        <v>0</v>
      </c>
      <c r="X27" s="666"/>
      <c r="Y27" s="666"/>
      <c r="Z27" s="666"/>
      <c r="AA27" s="666"/>
      <c r="AB27" s="279" t="str">
        <f>IF((SUM(J27:M27)=C27),"Đúng","Sai")</f>
        <v>Đúng</v>
      </c>
      <c r="AC27" s="279" t="str">
        <f t="shared" si="2"/>
        <v>Đúng</v>
      </c>
      <c r="AD27" s="279" t="str">
        <f t="shared" si="3"/>
        <v>Đúng</v>
      </c>
      <c r="AE27" s="2"/>
      <c r="AF27" s="2"/>
      <c r="AG27" s="2"/>
      <c r="AH27" s="2"/>
    </row>
    <row r="28" spans="1:34" s="5" customFormat="1" ht="15" x14ac:dyDescent="0.2">
      <c r="A28" s="635"/>
      <c r="B28" s="643" t="s">
        <v>388</v>
      </c>
      <c r="C28" s="633">
        <f t="shared" ref="C28:C31" si="12">SUM(D28:G28)</f>
        <v>0</v>
      </c>
      <c r="D28" s="634"/>
      <c r="E28" s="634"/>
      <c r="F28" s="634"/>
      <c r="G28" s="634"/>
      <c r="H28" s="634"/>
      <c r="I28" s="634"/>
      <c r="J28" s="634"/>
      <c r="K28" s="634"/>
      <c r="L28" s="634"/>
      <c r="M28" s="634"/>
      <c r="N28" s="667"/>
      <c r="O28" s="668"/>
      <c r="P28" s="649"/>
      <c r="Q28" s="649"/>
      <c r="R28" s="649"/>
      <c r="S28" s="668"/>
      <c r="T28" s="668"/>
      <c r="U28" s="668"/>
      <c r="V28" s="649"/>
      <c r="W28" s="630">
        <f t="shared" si="11"/>
        <v>0</v>
      </c>
      <c r="X28" s="669"/>
      <c r="Y28" s="669"/>
      <c r="Z28" s="669"/>
      <c r="AA28" s="669"/>
      <c r="AB28" s="279" t="str">
        <f t="shared" si="1"/>
        <v>Đúng</v>
      </c>
      <c r="AC28" s="279" t="str">
        <f t="shared" si="2"/>
        <v>Đúng</v>
      </c>
      <c r="AD28" s="279" t="str">
        <f t="shared" si="3"/>
        <v>Đúng</v>
      </c>
      <c r="AE28" s="2"/>
      <c r="AF28" s="2"/>
      <c r="AG28" s="2"/>
      <c r="AH28" s="2"/>
    </row>
    <row r="29" spans="1:34" s="5" customFormat="1" ht="18" x14ac:dyDescent="0.2">
      <c r="A29" s="635"/>
      <c r="B29" s="643" t="s">
        <v>364</v>
      </c>
      <c r="C29" s="633">
        <f t="shared" si="12"/>
        <v>0</v>
      </c>
      <c r="D29" s="634"/>
      <c r="E29" s="634"/>
      <c r="F29" s="634"/>
      <c r="G29" s="634"/>
      <c r="H29" s="634"/>
      <c r="I29" s="634"/>
      <c r="J29" s="634"/>
      <c r="K29" s="634"/>
      <c r="L29" s="634"/>
      <c r="M29" s="634"/>
      <c r="N29" s="667"/>
      <c r="O29" s="668"/>
      <c r="P29" s="649"/>
      <c r="Q29" s="649"/>
      <c r="R29" s="649"/>
      <c r="S29" s="668"/>
      <c r="T29" s="668"/>
      <c r="U29" s="668"/>
      <c r="V29" s="649"/>
      <c r="W29" s="630">
        <f t="shared" si="11"/>
        <v>0</v>
      </c>
      <c r="X29" s="669"/>
      <c r="Y29" s="669"/>
      <c r="Z29" s="669"/>
      <c r="AA29" s="669"/>
      <c r="AB29" s="279" t="str">
        <f t="shared" si="1"/>
        <v>Đúng</v>
      </c>
      <c r="AC29" s="279" t="str">
        <f t="shared" si="2"/>
        <v>Đúng</v>
      </c>
      <c r="AD29" s="279" t="str">
        <f t="shared" si="3"/>
        <v>Đúng</v>
      </c>
    </row>
    <row r="30" spans="1:34" s="5" customFormat="1" ht="18" x14ac:dyDescent="0.2">
      <c r="A30" s="635"/>
      <c r="B30" s="643" t="s">
        <v>389</v>
      </c>
      <c r="C30" s="633">
        <f t="shared" si="12"/>
        <v>0</v>
      </c>
      <c r="D30" s="634"/>
      <c r="E30" s="634"/>
      <c r="F30" s="634"/>
      <c r="G30" s="634"/>
      <c r="H30" s="634"/>
      <c r="I30" s="634"/>
      <c r="J30" s="634"/>
      <c r="K30" s="634"/>
      <c r="L30" s="634"/>
      <c r="M30" s="634"/>
      <c r="N30" s="667"/>
      <c r="O30" s="668"/>
      <c r="P30" s="649"/>
      <c r="Q30" s="649"/>
      <c r="R30" s="649"/>
      <c r="S30" s="668"/>
      <c r="T30" s="668"/>
      <c r="U30" s="668"/>
      <c r="V30" s="649"/>
      <c r="W30" s="630">
        <f t="shared" si="11"/>
        <v>0</v>
      </c>
      <c r="X30" s="669"/>
      <c r="Y30" s="669"/>
      <c r="Z30" s="669"/>
      <c r="AA30" s="669"/>
      <c r="AB30" s="279" t="str">
        <f t="shared" si="1"/>
        <v>Đúng</v>
      </c>
      <c r="AC30" s="279" t="str">
        <f t="shared" si="2"/>
        <v>Đúng</v>
      </c>
      <c r="AD30" s="279" t="str">
        <f t="shared" si="3"/>
        <v>Đúng</v>
      </c>
    </row>
    <row r="31" spans="1:34" s="5" customFormat="1" ht="18" x14ac:dyDescent="0.2">
      <c r="A31" s="637"/>
      <c r="B31" s="638" t="s">
        <v>808</v>
      </c>
      <c r="C31" s="652">
        <f t="shared" si="12"/>
        <v>0</v>
      </c>
      <c r="D31" s="640"/>
      <c r="E31" s="640"/>
      <c r="F31" s="640"/>
      <c r="G31" s="640"/>
      <c r="H31" s="640"/>
      <c r="I31" s="640"/>
      <c r="J31" s="640"/>
      <c r="K31" s="640"/>
      <c r="L31" s="640"/>
      <c r="M31" s="640"/>
      <c r="N31" s="670"/>
      <c r="O31" s="671"/>
      <c r="P31" s="672"/>
      <c r="Q31" s="672"/>
      <c r="R31" s="672"/>
      <c r="S31" s="671"/>
      <c r="T31" s="671"/>
      <c r="U31" s="671"/>
      <c r="V31" s="672"/>
      <c r="W31" s="673">
        <f t="shared" si="11"/>
        <v>0</v>
      </c>
      <c r="X31" s="674"/>
      <c r="Y31" s="674"/>
      <c r="Z31" s="674"/>
      <c r="AA31" s="674"/>
      <c r="AB31" s="279" t="str">
        <f t="shared" si="1"/>
        <v>Đúng</v>
      </c>
      <c r="AC31" s="279" t="str">
        <f t="shared" si="2"/>
        <v>Đúng</v>
      </c>
      <c r="AD31" s="279" t="str">
        <f t="shared" si="3"/>
        <v>Đúng</v>
      </c>
      <c r="AE31" s="2"/>
      <c r="AF31" s="2"/>
      <c r="AG31" s="2"/>
    </row>
    <row r="32" spans="1:34" s="5" customFormat="1" ht="15" x14ac:dyDescent="0.2">
      <c r="A32" s="529" t="s">
        <v>366</v>
      </c>
      <c r="B32" s="625" t="s">
        <v>168</v>
      </c>
      <c r="C32" s="342">
        <f>SUM(C33:C36)</f>
        <v>0</v>
      </c>
      <c r="D32" s="342">
        <f t="shared" ref="D32:I32" si="13">SUM(D33:D36)</f>
        <v>0</v>
      </c>
      <c r="E32" s="342">
        <f t="shared" si="13"/>
        <v>0</v>
      </c>
      <c r="F32" s="342">
        <f t="shared" si="13"/>
        <v>0</v>
      </c>
      <c r="G32" s="342">
        <f t="shared" si="13"/>
        <v>0</v>
      </c>
      <c r="H32" s="342">
        <f t="shared" si="13"/>
        <v>0</v>
      </c>
      <c r="I32" s="342">
        <f t="shared" si="13"/>
        <v>0</v>
      </c>
      <c r="J32" s="675"/>
      <c r="K32" s="675"/>
      <c r="L32" s="675"/>
      <c r="M32" s="675"/>
      <c r="N32" s="675"/>
      <c r="O32" s="675"/>
      <c r="P32" s="675"/>
      <c r="Q32" s="675"/>
      <c r="R32" s="675"/>
      <c r="S32" s="675"/>
      <c r="T32" s="675"/>
      <c r="U32" s="675"/>
      <c r="V32" s="675"/>
      <c r="W32" s="675"/>
      <c r="X32" s="675"/>
      <c r="Y32" s="675"/>
      <c r="Z32" s="675"/>
      <c r="AA32" s="675"/>
      <c r="AB32" s="279"/>
      <c r="AC32" s="279"/>
      <c r="AD32" s="279"/>
      <c r="AE32" s="2"/>
      <c r="AF32" s="2"/>
      <c r="AG32" s="2"/>
    </row>
    <row r="33" spans="1:33" s="5" customFormat="1" ht="15" x14ac:dyDescent="0.2">
      <c r="A33" s="676"/>
      <c r="B33" s="677" t="s">
        <v>123</v>
      </c>
      <c r="C33" s="633">
        <f>SUM(D33:I33)</f>
        <v>0</v>
      </c>
      <c r="D33" s="634"/>
      <c r="E33" s="634"/>
      <c r="F33" s="634"/>
      <c r="G33" s="634"/>
      <c r="H33" s="634"/>
      <c r="I33" s="634"/>
      <c r="J33" s="678"/>
      <c r="K33" s="678"/>
      <c r="L33" s="678"/>
      <c r="M33" s="678"/>
      <c r="N33" s="679"/>
      <c r="O33" s="680"/>
      <c r="P33" s="678"/>
      <c r="Q33" s="678"/>
      <c r="R33" s="678"/>
      <c r="S33" s="680"/>
      <c r="T33" s="680"/>
      <c r="U33" s="680"/>
      <c r="V33" s="678"/>
      <c r="W33" s="681"/>
      <c r="X33" s="678"/>
      <c r="Y33" s="678"/>
      <c r="Z33" s="678"/>
      <c r="AA33" s="678"/>
      <c r="AB33" s="279"/>
      <c r="AC33" s="279"/>
      <c r="AD33" s="279"/>
      <c r="AE33" s="2"/>
      <c r="AF33" s="2"/>
      <c r="AG33" s="2"/>
    </row>
    <row r="34" spans="1:33" s="5" customFormat="1" ht="15" x14ac:dyDescent="0.2">
      <c r="A34" s="635"/>
      <c r="B34" s="643" t="s">
        <v>126</v>
      </c>
      <c r="C34" s="633">
        <f t="shared" ref="C34:C36" si="14">SUM(D34:I34)</f>
        <v>0</v>
      </c>
      <c r="D34" s="634"/>
      <c r="E34" s="634"/>
      <c r="F34" s="634"/>
      <c r="G34" s="634"/>
      <c r="H34" s="634"/>
      <c r="I34" s="634"/>
      <c r="J34" s="678"/>
      <c r="K34" s="678"/>
      <c r="L34" s="678"/>
      <c r="M34" s="678"/>
      <c r="N34" s="679"/>
      <c r="O34" s="680"/>
      <c r="P34" s="678"/>
      <c r="Q34" s="678"/>
      <c r="R34" s="678"/>
      <c r="S34" s="680"/>
      <c r="T34" s="680"/>
      <c r="U34" s="680"/>
      <c r="V34" s="678"/>
      <c r="W34" s="681"/>
      <c r="X34" s="678"/>
      <c r="Y34" s="678"/>
      <c r="Z34" s="678"/>
      <c r="AA34" s="678"/>
      <c r="AB34" s="279"/>
      <c r="AC34" s="279"/>
      <c r="AD34" s="279"/>
      <c r="AE34" s="2"/>
      <c r="AF34" s="2"/>
      <c r="AG34" s="2"/>
    </row>
    <row r="35" spans="1:33" s="5" customFormat="1" ht="19.5" customHeight="1" x14ac:dyDescent="0.2">
      <c r="A35" s="635"/>
      <c r="B35" s="643" t="s">
        <v>567</v>
      </c>
      <c r="C35" s="633">
        <f t="shared" si="14"/>
        <v>0</v>
      </c>
      <c r="D35" s="634"/>
      <c r="E35" s="634"/>
      <c r="F35" s="634"/>
      <c r="G35" s="634"/>
      <c r="H35" s="634"/>
      <c r="I35" s="634"/>
      <c r="J35" s="678"/>
      <c r="K35" s="678"/>
      <c r="L35" s="678"/>
      <c r="M35" s="678"/>
      <c r="N35" s="679"/>
      <c r="O35" s="680"/>
      <c r="P35" s="678"/>
      <c r="Q35" s="678"/>
      <c r="R35" s="678"/>
      <c r="S35" s="680"/>
      <c r="T35" s="680"/>
      <c r="U35" s="680"/>
      <c r="V35" s="678"/>
      <c r="W35" s="681"/>
      <c r="X35" s="678"/>
      <c r="Y35" s="678"/>
      <c r="Z35" s="678"/>
      <c r="AA35" s="678"/>
      <c r="AB35" s="279"/>
      <c r="AC35" s="279"/>
      <c r="AD35" s="279"/>
      <c r="AE35" s="2"/>
      <c r="AF35" s="2"/>
      <c r="AG35" s="2"/>
    </row>
    <row r="36" spans="1:33" s="5" customFormat="1" ht="15" x14ac:dyDescent="0.2">
      <c r="A36" s="650"/>
      <c r="B36" s="651" t="s">
        <v>151</v>
      </c>
      <c r="C36" s="652">
        <f t="shared" si="14"/>
        <v>0</v>
      </c>
      <c r="D36" s="653"/>
      <c r="E36" s="653"/>
      <c r="F36" s="653"/>
      <c r="G36" s="653"/>
      <c r="H36" s="653"/>
      <c r="I36" s="653"/>
      <c r="J36" s="682"/>
      <c r="K36" s="682"/>
      <c r="L36" s="682"/>
      <c r="M36" s="682"/>
      <c r="N36" s="683"/>
      <c r="O36" s="684"/>
      <c r="P36" s="682"/>
      <c r="Q36" s="682"/>
      <c r="R36" s="682"/>
      <c r="S36" s="684"/>
      <c r="T36" s="684"/>
      <c r="U36" s="684"/>
      <c r="V36" s="682"/>
      <c r="W36" s="685"/>
      <c r="X36" s="682"/>
      <c r="Y36" s="682"/>
      <c r="Z36" s="682"/>
      <c r="AA36" s="682"/>
      <c r="AB36" s="279"/>
      <c r="AC36" s="279"/>
      <c r="AD36" s="279"/>
      <c r="AE36" s="2"/>
      <c r="AF36" s="2"/>
      <c r="AG36" s="2"/>
    </row>
    <row r="37" spans="1:33" ht="12" customHeight="1" x14ac:dyDescent="0.25">
      <c r="B37" s="8"/>
      <c r="C37" s="206"/>
      <c r="D37" s="8"/>
      <c r="E37" s="8"/>
      <c r="F37" s="8"/>
      <c r="G37" s="8"/>
      <c r="H37" s="8"/>
      <c r="I37" s="8"/>
      <c r="J37" s="8"/>
      <c r="K37" s="8"/>
      <c r="L37" s="8"/>
      <c r="M37" s="8"/>
      <c r="N37" s="8"/>
      <c r="O37" s="8"/>
      <c r="P37" s="8"/>
      <c r="Q37" s="8"/>
      <c r="R37" s="8"/>
      <c r="S37" s="8"/>
      <c r="T37" s="8"/>
      <c r="U37" s="8"/>
      <c r="V37" s="8"/>
      <c r="W37" s="8"/>
      <c r="X37" s="8"/>
      <c r="Y37" s="8"/>
      <c r="Z37" s="8"/>
      <c r="AA37" s="8"/>
      <c r="AB37" s="6"/>
      <c r="AC37" s="8"/>
      <c r="AD37" s="8"/>
    </row>
    <row r="38" spans="1:33" ht="13.5" customHeight="1" x14ac:dyDescent="0.25">
      <c r="B38" s="8"/>
      <c r="C38" s="968" t="str">
        <f>IF(AND(C26=C18,C7=C18),"Đúng","Sai")</f>
        <v>Đúng</v>
      </c>
      <c r="D38" s="968" t="str">
        <f t="shared" ref="D38:AA38" si="15">IF(AND(D26=D18,D7=D18),"Đúng","Sai")</f>
        <v>Đúng</v>
      </c>
      <c r="E38" s="968" t="str">
        <f t="shared" si="15"/>
        <v>Đúng</v>
      </c>
      <c r="F38" s="968" t="str">
        <f t="shared" si="15"/>
        <v>Đúng</v>
      </c>
      <c r="G38" s="968" t="str">
        <f t="shared" si="15"/>
        <v>Đúng</v>
      </c>
      <c r="H38" s="968" t="str">
        <f t="shared" si="15"/>
        <v>Đúng</v>
      </c>
      <c r="I38" s="968" t="str">
        <f t="shared" si="15"/>
        <v>Đúng</v>
      </c>
      <c r="J38" s="968" t="str">
        <f t="shared" si="15"/>
        <v>Đúng</v>
      </c>
      <c r="K38" s="968" t="str">
        <f t="shared" si="15"/>
        <v>Đúng</v>
      </c>
      <c r="L38" s="968" t="str">
        <f t="shared" si="15"/>
        <v>Đúng</v>
      </c>
      <c r="M38" s="968" t="str">
        <f t="shared" si="15"/>
        <v>Đúng</v>
      </c>
      <c r="N38" s="968" t="str">
        <f t="shared" si="15"/>
        <v>Đúng</v>
      </c>
      <c r="O38" s="968" t="str">
        <f t="shared" si="15"/>
        <v>Đúng</v>
      </c>
      <c r="P38" s="968" t="str">
        <f t="shared" si="15"/>
        <v>Đúng</v>
      </c>
      <c r="Q38" s="968" t="str">
        <f t="shared" si="15"/>
        <v>Đúng</v>
      </c>
      <c r="R38" s="968" t="str">
        <f t="shared" si="15"/>
        <v>Đúng</v>
      </c>
      <c r="S38" s="968" t="str">
        <f t="shared" si="15"/>
        <v>Đúng</v>
      </c>
      <c r="T38" s="968" t="str">
        <f t="shared" si="15"/>
        <v>Đúng</v>
      </c>
      <c r="U38" s="968" t="str">
        <f t="shared" si="15"/>
        <v>Đúng</v>
      </c>
      <c r="V38" s="968" t="str">
        <f t="shared" si="15"/>
        <v>Đúng</v>
      </c>
      <c r="W38" s="968" t="str">
        <f t="shared" si="15"/>
        <v>Đúng</v>
      </c>
      <c r="X38" s="968" t="str">
        <f t="shared" si="15"/>
        <v>Đúng</v>
      </c>
      <c r="Y38" s="968" t="str">
        <f t="shared" si="15"/>
        <v>Đúng</v>
      </c>
      <c r="Z38" s="968" t="str">
        <f t="shared" si="15"/>
        <v>Đúng</v>
      </c>
      <c r="AA38" s="969" t="str">
        <f t="shared" si="15"/>
        <v>Đúng</v>
      </c>
      <c r="AB38" s="6"/>
      <c r="AC38" s="8"/>
      <c r="AD38" s="8"/>
    </row>
    <row r="39" spans="1:33" x14ac:dyDescent="0.25">
      <c r="B39" s="8"/>
      <c r="C39" s="8"/>
      <c r="D39" s="206"/>
      <c r="E39" s="206"/>
      <c r="F39" s="206"/>
      <c r="G39" s="206"/>
      <c r="H39" s="8"/>
      <c r="I39" s="8"/>
      <c r="J39" s="256"/>
      <c r="K39" s="256"/>
      <c r="L39" s="256"/>
      <c r="M39" s="256"/>
      <c r="N39" s="256"/>
      <c r="O39" s="256"/>
      <c r="P39" s="256"/>
      <c r="Q39" s="256"/>
      <c r="R39" s="256"/>
      <c r="S39" s="256"/>
      <c r="T39" s="256"/>
      <c r="U39" s="256"/>
      <c r="V39" s="256"/>
      <c r="W39" s="256"/>
      <c r="X39" s="256"/>
      <c r="Y39" s="256"/>
      <c r="Z39" s="256"/>
      <c r="AA39" s="256"/>
      <c r="AB39" s="8"/>
      <c r="AC39" s="8"/>
      <c r="AD39" s="8"/>
    </row>
    <row r="40" spans="1:33" x14ac:dyDescent="0.25">
      <c r="B40" s="8"/>
      <c r="C40" s="8"/>
      <c r="D40" s="8"/>
      <c r="E40" s="8"/>
      <c r="F40" s="8"/>
      <c r="G40" s="8"/>
      <c r="H40" s="8"/>
      <c r="I40" s="8"/>
      <c r="J40" s="256"/>
      <c r="K40" s="8"/>
      <c r="L40" s="8"/>
      <c r="M40" s="8"/>
      <c r="N40" s="8"/>
      <c r="O40" s="8"/>
      <c r="P40" s="8"/>
      <c r="Q40" s="8"/>
      <c r="R40" s="8"/>
      <c r="S40" s="8"/>
      <c r="T40" s="8"/>
      <c r="U40" s="8"/>
      <c r="V40" s="8"/>
      <c r="W40" s="8"/>
      <c r="X40" s="8"/>
      <c r="Y40" s="8"/>
      <c r="Z40" s="8"/>
      <c r="AA40" s="8"/>
      <c r="AB40" s="8"/>
      <c r="AC40" s="8"/>
      <c r="AD40" s="8"/>
    </row>
    <row r="41" spans="1:33"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3" x14ac:dyDescent="0.25">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row>
    <row r="43" spans="1:33" x14ac:dyDescent="0.25">
      <c r="C43" s="8"/>
    </row>
  </sheetData>
  <sheetProtection formatCells="0" formatColumns="0" formatRows="0"/>
  <mergeCells count="35">
    <mergeCell ref="Y1:AA1"/>
    <mergeCell ref="A1:X1"/>
    <mergeCell ref="A2:B2"/>
    <mergeCell ref="W2:AA2"/>
    <mergeCell ref="A3:A5"/>
    <mergeCell ref="B3:B5"/>
    <mergeCell ref="C3:C5"/>
    <mergeCell ref="D3:G3"/>
    <mergeCell ref="J3:M3"/>
    <mergeCell ref="N3:V3"/>
    <mergeCell ref="W3:Y3"/>
    <mergeCell ref="Z3:Z5"/>
    <mergeCell ref="H3:H5"/>
    <mergeCell ref="I3:I5"/>
    <mergeCell ref="T4:T5"/>
    <mergeCell ref="D4:D5"/>
    <mergeCell ref="E4:E5"/>
    <mergeCell ref="F4:F5"/>
    <mergeCell ref="G4:G5"/>
    <mergeCell ref="J4:J5"/>
    <mergeCell ref="S4:S5"/>
    <mergeCell ref="P4:P5"/>
    <mergeCell ref="K4:K5"/>
    <mergeCell ref="U4:U5"/>
    <mergeCell ref="AE3:AG3"/>
    <mergeCell ref="W4:W5"/>
    <mergeCell ref="X4:Y4"/>
    <mergeCell ref="L4:L5"/>
    <mergeCell ref="V4:V5"/>
    <mergeCell ref="M4:M5"/>
    <mergeCell ref="N4:N5"/>
    <mergeCell ref="O4:O5"/>
    <mergeCell ref="Q4:Q5"/>
    <mergeCell ref="R4:R5"/>
    <mergeCell ref="AA3:AA5"/>
  </mergeCells>
  <conditionalFormatting sqref="AB1:AB1048576 A38:XFD38">
    <cfRule type="cellIs" dxfId="21" priority="4" operator="equal">
      <formula>"Đúng"</formula>
    </cfRule>
  </conditionalFormatting>
  <conditionalFormatting sqref="AC7:AD36">
    <cfRule type="cellIs" dxfId="20" priority="1" operator="equal">
      <formula>"Đúng"</formula>
    </cfRule>
  </conditionalFormatting>
  <printOptions horizontalCentered="1"/>
  <pageMargins left="0" right="0" top="0.46" bottom="0.23622047244094491" header="0" footer="0"/>
  <pageSetup paperSize="9" scale="8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0000"/>
    <pageSetUpPr fitToPage="1"/>
  </sheetPr>
  <dimension ref="A1:AA36"/>
  <sheetViews>
    <sheetView zoomScale="115" zoomScaleNormal="115" workbookViewId="0">
      <selection activeCell="S1" sqref="S1:U1"/>
    </sheetView>
  </sheetViews>
  <sheetFormatPr defaultColWidth="5.42578125" defaultRowHeight="15.75" x14ac:dyDescent="0.25"/>
  <cols>
    <col min="1" max="1" width="4.140625" style="20" customWidth="1"/>
    <col min="2" max="2" width="30.7109375" style="2" customWidth="1"/>
    <col min="3" max="3" width="6.140625" style="19" customWidth="1"/>
    <col min="4" max="7" width="5.42578125" style="2" customWidth="1"/>
    <col min="8" max="8" width="8.85546875" style="2" customWidth="1"/>
    <col min="9" max="9" width="6" style="2" customWidth="1"/>
    <col min="10" max="10" width="6.42578125" style="2" customWidth="1"/>
    <col min="11" max="13" width="6" style="2" customWidth="1"/>
    <col min="14" max="14" width="5.42578125" style="2" customWidth="1"/>
    <col min="15" max="16" width="5.140625" style="2" customWidth="1"/>
    <col min="17" max="17" width="5" style="2" customWidth="1"/>
    <col min="18" max="18" width="5.28515625" style="2" customWidth="1"/>
    <col min="19" max="21" width="5.140625" style="2" customWidth="1"/>
    <col min="22" max="22" width="7.140625" style="61" customWidth="1"/>
    <col min="23" max="23" width="6.42578125" style="61" customWidth="1"/>
    <col min="24" max="24" width="6.7109375" style="61" customWidth="1"/>
    <col min="25" max="25" width="5.85546875" style="61" customWidth="1"/>
    <col min="26" max="258" width="5.42578125" style="2"/>
    <col min="259" max="259" width="4.140625" style="2" customWidth="1"/>
    <col min="260" max="260" width="30.7109375" style="2" customWidth="1"/>
    <col min="261" max="261" width="7.42578125" style="2" customWidth="1"/>
    <col min="262" max="262" width="6.140625" style="2" customWidth="1"/>
    <col min="263" max="266" width="5.42578125" style="2" customWidth="1"/>
    <col min="267" max="268" width="6" style="2" customWidth="1"/>
    <col min="269" max="269" width="6.42578125" style="2" customWidth="1"/>
    <col min="270" max="272" width="6" style="2" customWidth="1"/>
    <col min="273" max="273" width="5.42578125" style="2" customWidth="1"/>
    <col min="274" max="274" width="5.140625" style="2" customWidth="1"/>
    <col min="275" max="275" width="5" style="2" customWidth="1"/>
    <col min="276" max="276" width="5.28515625" style="2" customWidth="1"/>
    <col min="277" max="279" width="5.140625" style="2" customWidth="1"/>
    <col min="280" max="514" width="5.42578125" style="2"/>
    <col min="515" max="515" width="4.140625" style="2" customWidth="1"/>
    <col min="516" max="516" width="30.7109375" style="2" customWidth="1"/>
    <col min="517" max="517" width="7.42578125" style="2" customWidth="1"/>
    <col min="518" max="518" width="6.140625" style="2" customWidth="1"/>
    <col min="519" max="522" width="5.42578125" style="2" customWidth="1"/>
    <col min="523" max="524" width="6" style="2" customWidth="1"/>
    <col min="525" max="525" width="6.42578125" style="2" customWidth="1"/>
    <col min="526" max="528" width="6" style="2" customWidth="1"/>
    <col min="529" max="529" width="5.42578125" style="2" customWidth="1"/>
    <col min="530" max="530" width="5.140625" style="2" customWidth="1"/>
    <col min="531" max="531" width="5" style="2" customWidth="1"/>
    <col min="532" max="532" width="5.28515625" style="2" customWidth="1"/>
    <col min="533" max="535" width="5.140625" style="2" customWidth="1"/>
    <col min="536" max="770" width="5.42578125" style="2"/>
    <col min="771" max="771" width="4.140625" style="2" customWidth="1"/>
    <col min="772" max="772" width="30.7109375" style="2" customWidth="1"/>
    <col min="773" max="773" width="7.42578125" style="2" customWidth="1"/>
    <col min="774" max="774" width="6.140625" style="2" customWidth="1"/>
    <col min="775" max="778" width="5.42578125" style="2" customWidth="1"/>
    <col min="779" max="780" width="6" style="2" customWidth="1"/>
    <col min="781" max="781" width="6.42578125" style="2" customWidth="1"/>
    <col min="782" max="784" width="6" style="2" customWidth="1"/>
    <col min="785" max="785" width="5.42578125" style="2" customWidth="1"/>
    <col min="786" max="786" width="5.140625" style="2" customWidth="1"/>
    <col min="787" max="787" width="5" style="2" customWidth="1"/>
    <col min="788" max="788" width="5.28515625" style="2" customWidth="1"/>
    <col min="789" max="791" width="5.140625" style="2" customWidth="1"/>
    <col min="792" max="1026" width="5.42578125" style="2"/>
    <col min="1027" max="1027" width="4.140625" style="2" customWidth="1"/>
    <col min="1028" max="1028" width="30.7109375" style="2" customWidth="1"/>
    <col min="1029" max="1029" width="7.42578125" style="2" customWidth="1"/>
    <col min="1030" max="1030" width="6.140625" style="2" customWidth="1"/>
    <col min="1031" max="1034" width="5.42578125" style="2" customWidth="1"/>
    <col min="1035" max="1036" width="6" style="2" customWidth="1"/>
    <col min="1037" max="1037" width="6.42578125" style="2" customWidth="1"/>
    <col min="1038" max="1040" width="6" style="2" customWidth="1"/>
    <col min="1041" max="1041" width="5.42578125" style="2" customWidth="1"/>
    <col min="1042" max="1042" width="5.140625" style="2" customWidth="1"/>
    <col min="1043" max="1043" width="5" style="2" customWidth="1"/>
    <col min="1044" max="1044" width="5.28515625" style="2" customWidth="1"/>
    <col min="1045" max="1047" width="5.140625" style="2" customWidth="1"/>
    <col min="1048" max="1282" width="5.42578125" style="2"/>
    <col min="1283" max="1283" width="4.140625" style="2" customWidth="1"/>
    <col min="1284" max="1284" width="30.7109375" style="2" customWidth="1"/>
    <col min="1285" max="1285" width="7.42578125" style="2" customWidth="1"/>
    <col min="1286" max="1286" width="6.140625" style="2" customWidth="1"/>
    <col min="1287" max="1290" width="5.42578125" style="2" customWidth="1"/>
    <col min="1291" max="1292" width="6" style="2" customWidth="1"/>
    <col min="1293" max="1293" width="6.42578125" style="2" customWidth="1"/>
    <col min="1294" max="1296" width="6" style="2" customWidth="1"/>
    <col min="1297" max="1297" width="5.42578125" style="2" customWidth="1"/>
    <col min="1298" max="1298" width="5.140625" style="2" customWidth="1"/>
    <col min="1299" max="1299" width="5" style="2" customWidth="1"/>
    <col min="1300" max="1300" width="5.28515625" style="2" customWidth="1"/>
    <col min="1301" max="1303" width="5.140625" style="2" customWidth="1"/>
    <col min="1304" max="1538" width="5.42578125" style="2"/>
    <col min="1539" max="1539" width="4.140625" style="2" customWidth="1"/>
    <col min="1540" max="1540" width="30.7109375" style="2" customWidth="1"/>
    <col min="1541" max="1541" width="7.42578125" style="2" customWidth="1"/>
    <col min="1542" max="1542" width="6.140625" style="2" customWidth="1"/>
    <col min="1543" max="1546" width="5.42578125" style="2" customWidth="1"/>
    <col min="1547" max="1548" width="6" style="2" customWidth="1"/>
    <col min="1549" max="1549" width="6.42578125" style="2" customWidth="1"/>
    <col min="1550" max="1552" width="6" style="2" customWidth="1"/>
    <col min="1553" max="1553" width="5.42578125" style="2" customWidth="1"/>
    <col min="1554" max="1554" width="5.140625" style="2" customWidth="1"/>
    <col min="1555" max="1555" width="5" style="2" customWidth="1"/>
    <col min="1556" max="1556" width="5.28515625" style="2" customWidth="1"/>
    <col min="1557" max="1559" width="5.140625" style="2" customWidth="1"/>
    <col min="1560" max="1794" width="5.42578125" style="2"/>
    <col min="1795" max="1795" width="4.140625" style="2" customWidth="1"/>
    <col min="1796" max="1796" width="30.7109375" style="2" customWidth="1"/>
    <col min="1797" max="1797" width="7.42578125" style="2" customWidth="1"/>
    <col min="1798" max="1798" width="6.140625" style="2" customWidth="1"/>
    <col min="1799" max="1802" width="5.42578125" style="2" customWidth="1"/>
    <col min="1803" max="1804" width="6" style="2" customWidth="1"/>
    <col min="1805" max="1805" width="6.42578125" style="2" customWidth="1"/>
    <col min="1806" max="1808" width="6" style="2" customWidth="1"/>
    <col min="1809" max="1809" width="5.42578125" style="2" customWidth="1"/>
    <col min="1810" max="1810" width="5.140625" style="2" customWidth="1"/>
    <col min="1811" max="1811" width="5" style="2" customWidth="1"/>
    <col min="1812" max="1812" width="5.28515625" style="2" customWidth="1"/>
    <col min="1813" max="1815" width="5.140625" style="2" customWidth="1"/>
    <col min="1816" max="2050" width="5.42578125" style="2"/>
    <col min="2051" max="2051" width="4.140625" style="2" customWidth="1"/>
    <col min="2052" max="2052" width="30.7109375" style="2" customWidth="1"/>
    <col min="2053" max="2053" width="7.42578125" style="2" customWidth="1"/>
    <col min="2054" max="2054" width="6.140625" style="2" customWidth="1"/>
    <col min="2055" max="2058" width="5.42578125" style="2" customWidth="1"/>
    <col min="2059" max="2060" width="6" style="2" customWidth="1"/>
    <col min="2061" max="2061" width="6.42578125" style="2" customWidth="1"/>
    <col min="2062" max="2064" width="6" style="2" customWidth="1"/>
    <col min="2065" max="2065" width="5.42578125" style="2" customWidth="1"/>
    <col min="2066" max="2066" width="5.140625" style="2" customWidth="1"/>
    <col min="2067" max="2067" width="5" style="2" customWidth="1"/>
    <col min="2068" max="2068" width="5.28515625" style="2" customWidth="1"/>
    <col min="2069" max="2071" width="5.140625" style="2" customWidth="1"/>
    <col min="2072" max="2306" width="5.42578125" style="2"/>
    <col min="2307" max="2307" width="4.140625" style="2" customWidth="1"/>
    <col min="2308" max="2308" width="30.7109375" style="2" customWidth="1"/>
    <col min="2309" max="2309" width="7.42578125" style="2" customWidth="1"/>
    <col min="2310" max="2310" width="6.140625" style="2" customWidth="1"/>
    <col min="2311" max="2314" width="5.42578125" style="2" customWidth="1"/>
    <col min="2315" max="2316" width="6" style="2" customWidth="1"/>
    <col min="2317" max="2317" width="6.42578125" style="2" customWidth="1"/>
    <col min="2318" max="2320" width="6" style="2" customWidth="1"/>
    <col min="2321" max="2321" width="5.42578125" style="2" customWidth="1"/>
    <col min="2322" max="2322" width="5.140625" style="2" customWidth="1"/>
    <col min="2323" max="2323" width="5" style="2" customWidth="1"/>
    <col min="2324" max="2324" width="5.28515625" style="2" customWidth="1"/>
    <col min="2325" max="2327" width="5.140625" style="2" customWidth="1"/>
    <col min="2328" max="2562" width="5.42578125" style="2"/>
    <col min="2563" max="2563" width="4.140625" style="2" customWidth="1"/>
    <col min="2564" max="2564" width="30.7109375" style="2" customWidth="1"/>
    <col min="2565" max="2565" width="7.42578125" style="2" customWidth="1"/>
    <col min="2566" max="2566" width="6.140625" style="2" customWidth="1"/>
    <col min="2567" max="2570" width="5.42578125" style="2" customWidth="1"/>
    <col min="2571" max="2572" width="6" style="2" customWidth="1"/>
    <col min="2573" max="2573" width="6.42578125" style="2" customWidth="1"/>
    <col min="2574" max="2576" width="6" style="2" customWidth="1"/>
    <col min="2577" max="2577" width="5.42578125" style="2" customWidth="1"/>
    <col min="2578" max="2578" width="5.140625" style="2" customWidth="1"/>
    <col min="2579" max="2579" width="5" style="2" customWidth="1"/>
    <col min="2580" max="2580" width="5.28515625" style="2" customWidth="1"/>
    <col min="2581" max="2583" width="5.140625" style="2" customWidth="1"/>
    <col min="2584" max="2818" width="5.42578125" style="2"/>
    <col min="2819" max="2819" width="4.140625" style="2" customWidth="1"/>
    <col min="2820" max="2820" width="30.7109375" style="2" customWidth="1"/>
    <col min="2821" max="2821" width="7.42578125" style="2" customWidth="1"/>
    <col min="2822" max="2822" width="6.140625" style="2" customWidth="1"/>
    <col min="2823" max="2826" width="5.42578125" style="2" customWidth="1"/>
    <col min="2827" max="2828" width="6" style="2" customWidth="1"/>
    <col min="2829" max="2829" width="6.42578125" style="2" customWidth="1"/>
    <col min="2830" max="2832" width="6" style="2" customWidth="1"/>
    <col min="2833" max="2833" width="5.42578125" style="2" customWidth="1"/>
    <col min="2834" max="2834" width="5.140625" style="2" customWidth="1"/>
    <col min="2835" max="2835" width="5" style="2" customWidth="1"/>
    <col min="2836" max="2836" width="5.28515625" style="2" customWidth="1"/>
    <col min="2837" max="2839" width="5.140625" style="2" customWidth="1"/>
    <col min="2840" max="3074" width="5.42578125" style="2"/>
    <col min="3075" max="3075" width="4.140625" style="2" customWidth="1"/>
    <col min="3076" max="3076" width="30.7109375" style="2" customWidth="1"/>
    <col min="3077" max="3077" width="7.42578125" style="2" customWidth="1"/>
    <col min="3078" max="3078" width="6.140625" style="2" customWidth="1"/>
    <col min="3079" max="3082" width="5.42578125" style="2" customWidth="1"/>
    <col min="3083" max="3084" width="6" style="2" customWidth="1"/>
    <col min="3085" max="3085" width="6.42578125" style="2" customWidth="1"/>
    <col min="3086" max="3088" width="6" style="2" customWidth="1"/>
    <col min="3089" max="3089" width="5.42578125" style="2" customWidth="1"/>
    <col min="3090" max="3090" width="5.140625" style="2" customWidth="1"/>
    <col min="3091" max="3091" width="5" style="2" customWidth="1"/>
    <col min="3092" max="3092" width="5.28515625" style="2" customWidth="1"/>
    <col min="3093" max="3095" width="5.140625" style="2" customWidth="1"/>
    <col min="3096" max="3330" width="5.42578125" style="2"/>
    <col min="3331" max="3331" width="4.140625" style="2" customWidth="1"/>
    <col min="3332" max="3332" width="30.7109375" style="2" customWidth="1"/>
    <col min="3333" max="3333" width="7.42578125" style="2" customWidth="1"/>
    <col min="3334" max="3334" width="6.140625" style="2" customWidth="1"/>
    <col min="3335" max="3338" width="5.42578125" style="2" customWidth="1"/>
    <col min="3339" max="3340" width="6" style="2" customWidth="1"/>
    <col min="3341" max="3341" width="6.42578125" style="2" customWidth="1"/>
    <col min="3342" max="3344" width="6" style="2" customWidth="1"/>
    <col min="3345" max="3345" width="5.42578125" style="2" customWidth="1"/>
    <col min="3346" max="3346" width="5.140625" style="2" customWidth="1"/>
    <col min="3347" max="3347" width="5" style="2" customWidth="1"/>
    <col min="3348" max="3348" width="5.28515625" style="2" customWidth="1"/>
    <col min="3349" max="3351" width="5.140625" style="2" customWidth="1"/>
    <col min="3352" max="3586" width="5.42578125" style="2"/>
    <col min="3587" max="3587" width="4.140625" style="2" customWidth="1"/>
    <col min="3588" max="3588" width="30.7109375" style="2" customWidth="1"/>
    <col min="3589" max="3589" width="7.42578125" style="2" customWidth="1"/>
    <col min="3590" max="3590" width="6.140625" style="2" customWidth="1"/>
    <col min="3591" max="3594" width="5.42578125" style="2" customWidth="1"/>
    <col min="3595" max="3596" width="6" style="2" customWidth="1"/>
    <col min="3597" max="3597" width="6.42578125" style="2" customWidth="1"/>
    <col min="3598" max="3600" width="6" style="2" customWidth="1"/>
    <col min="3601" max="3601" width="5.42578125" style="2" customWidth="1"/>
    <col min="3602" max="3602" width="5.140625" style="2" customWidth="1"/>
    <col min="3603" max="3603" width="5" style="2" customWidth="1"/>
    <col min="3604" max="3604" width="5.28515625" style="2" customWidth="1"/>
    <col min="3605" max="3607" width="5.140625" style="2" customWidth="1"/>
    <col min="3608" max="3842" width="5.42578125" style="2"/>
    <col min="3843" max="3843" width="4.140625" style="2" customWidth="1"/>
    <col min="3844" max="3844" width="30.7109375" style="2" customWidth="1"/>
    <col min="3845" max="3845" width="7.42578125" style="2" customWidth="1"/>
    <col min="3846" max="3846" width="6.140625" style="2" customWidth="1"/>
    <col min="3847" max="3850" width="5.42578125" style="2" customWidth="1"/>
    <col min="3851" max="3852" width="6" style="2" customWidth="1"/>
    <col min="3853" max="3853" width="6.42578125" style="2" customWidth="1"/>
    <col min="3854" max="3856" width="6" style="2" customWidth="1"/>
    <col min="3857" max="3857" width="5.42578125" style="2" customWidth="1"/>
    <col min="3858" max="3858" width="5.140625" style="2" customWidth="1"/>
    <col min="3859" max="3859" width="5" style="2" customWidth="1"/>
    <col min="3860" max="3860" width="5.28515625" style="2" customWidth="1"/>
    <col min="3861" max="3863" width="5.140625" style="2" customWidth="1"/>
    <col min="3864" max="4098" width="5.42578125" style="2"/>
    <col min="4099" max="4099" width="4.140625" style="2" customWidth="1"/>
    <col min="4100" max="4100" width="30.7109375" style="2" customWidth="1"/>
    <col min="4101" max="4101" width="7.42578125" style="2" customWidth="1"/>
    <col min="4102" max="4102" width="6.140625" style="2" customWidth="1"/>
    <col min="4103" max="4106" width="5.42578125" style="2" customWidth="1"/>
    <col min="4107" max="4108" width="6" style="2" customWidth="1"/>
    <col min="4109" max="4109" width="6.42578125" style="2" customWidth="1"/>
    <col min="4110" max="4112" width="6" style="2" customWidth="1"/>
    <col min="4113" max="4113" width="5.42578125" style="2" customWidth="1"/>
    <col min="4114" max="4114" width="5.140625" style="2" customWidth="1"/>
    <col min="4115" max="4115" width="5" style="2" customWidth="1"/>
    <col min="4116" max="4116" width="5.28515625" style="2" customWidth="1"/>
    <col min="4117" max="4119" width="5.140625" style="2" customWidth="1"/>
    <col min="4120" max="4354" width="5.42578125" style="2"/>
    <col min="4355" max="4355" width="4.140625" style="2" customWidth="1"/>
    <col min="4356" max="4356" width="30.7109375" style="2" customWidth="1"/>
    <col min="4357" max="4357" width="7.42578125" style="2" customWidth="1"/>
    <col min="4358" max="4358" width="6.140625" style="2" customWidth="1"/>
    <col min="4359" max="4362" width="5.42578125" style="2" customWidth="1"/>
    <col min="4363" max="4364" width="6" style="2" customWidth="1"/>
    <col min="4365" max="4365" width="6.42578125" style="2" customWidth="1"/>
    <col min="4366" max="4368" width="6" style="2" customWidth="1"/>
    <col min="4369" max="4369" width="5.42578125" style="2" customWidth="1"/>
    <col min="4370" max="4370" width="5.140625" style="2" customWidth="1"/>
    <col min="4371" max="4371" width="5" style="2" customWidth="1"/>
    <col min="4372" max="4372" width="5.28515625" style="2" customWidth="1"/>
    <col min="4373" max="4375" width="5.140625" style="2" customWidth="1"/>
    <col min="4376" max="4610" width="5.42578125" style="2"/>
    <col min="4611" max="4611" width="4.140625" style="2" customWidth="1"/>
    <col min="4612" max="4612" width="30.7109375" style="2" customWidth="1"/>
    <col min="4613" max="4613" width="7.42578125" style="2" customWidth="1"/>
    <col min="4614" max="4614" width="6.140625" style="2" customWidth="1"/>
    <col min="4615" max="4618" width="5.42578125" style="2" customWidth="1"/>
    <col min="4619" max="4620" width="6" style="2" customWidth="1"/>
    <col min="4621" max="4621" width="6.42578125" style="2" customWidth="1"/>
    <col min="4622" max="4624" width="6" style="2" customWidth="1"/>
    <col min="4625" max="4625" width="5.42578125" style="2" customWidth="1"/>
    <col min="4626" max="4626" width="5.140625" style="2" customWidth="1"/>
    <col min="4627" max="4627" width="5" style="2" customWidth="1"/>
    <col min="4628" max="4628" width="5.28515625" style="2" customWidth="1"/>
    <col min="4629" max="4631" width="5.140625" style="2" customWidth="1"/>
    <col min="4632" max="4866" width="5.42578125" style="2"/>
    <col min="4867" max="4867" width="4.140625" style="2" customWidth="1"/>
    <col min="4868" max="4868" width="30.7109375" style="2" customWidth="1"/>
    <col min="4869" max="4869" width="7.42578125" style="2" customWidth="1"/>
    <col min="4870" max="4870" width="6.140625" style="2" customWidth="1"/>
    <col min="4871" max="4874" width="5.42578125" style="2" customWidth="1"/>
    <col min="4875" max="4876" width="6" style="2" customWidth="1"/>
    <col min="4877" max="4877" width="6.42578125" style="2" customWidth="1"/>
    <col min="4878" max="4880" width="6" style="2" customWidth="1"/>
    <col min="4881" max="4881" width="5.42578125" style="2" customWidth="1"/>
    <col min="4882" max="4882" width="5.140625" style="2" customWidth="1"/>
    <col min="4883" max="4883" width="5" style="2" customWidth="1"/>
    <col min="4884" max="4884" width="5.28515625" style="2" customWidth="1"/>
    <col min="4885" max="4887" width="5.140625" style="2" customWidth="1"/>
    <col min="4888" max="5122" width="5.42578125" style="2"/>
    <col min="5123" max="5123" width="4.140625" style="2" customWidth="1"/>
    <col min="5124" max="5124" width="30.7109375" style="2" customWidth="1"/>
    <col min="5125" max="5125" width="7.42578125" style="2" customWidth="1"/>
    <col min="5126" max="5126" width="6.140625" style="2" customWidth="1"/>
    <col min="5127" max="5130" width="5.42578125" style="2" customWidth="1"/>
    <col min="5131" max="5132" width="6" style="2" customWidth="1"/>
    <col min="5133" max="5133" width="6.42578125" style="2" customWidth="1"/>
    <col min="5134" max="5136" width="6" style="2" customWidth="1"/>
    <col min="5137" max="5137" width="5.42578125" style="2" customWidth="1"/>
    <col min="5138" max="5138" width="5.140625" style="2" customWidth="1"/>
    <col min="5139" max="5139" width="5" style="2" customWidth="1"/>
    <col min="5140" max="5140" width="5.28515625" style="2" customWidth="1"/>
    <col min="5141" max="5143" width="5.140625" style="2" customWidth="1"/>
    <col min="5144" max="5378" width="5.42578125" style="2"/>
    <col min="5379" max="5379" width="4.140625" style="2" customWidth="1"/>
    <col min="5380" max="5380" width="30.7109375" style="2" customWidth="1"/>
    <col min="5381" max="5381" width="7.42578125" style="2" customWidth="1"/>
    <col min="5382" max="5382" width="6.140625" style="2" customWidth="1"/>
    <col min="5383" max="5386" width="5.42578125" style="2" customWidth="1"/>
    <col min="5387" max="5388" width="6" style="2" customWidth="1"/>
    <col min="5389" max="5389" width="6.42578125" style="2" customWidth="1"/>
    <col min="5390" max="5392" width="6" style="2" customWidth="1"/>
    <col min="5393" max="5393" width="5.42578125" style="2" customWidth="1"/>
    <col min="5394" max="5394" width="5.140625" style="2" customWidth="1"/>
    <col min="5395" max="5395" width="5" style="2" customWidth="1"/>
    <col min="5396" max="5396" width="5.28515625" style="2" customWidth="1"/>
    <col min="5397" max="5399" width="5.140625" style="2" customWidth="1"/>
    <col min="5400" max="5634" width="5.42578125" style="2"/>
    <col min="5635" max="5635" width="4.140625" style="2" customWidth="1"/>
    <col min="5636" max="5636" width="30.7109375" style="2" customWidth="1"/>
    <col min="5637" max="5637" width="7.42578125" style="2" customWidth="1"/>
    <col min="5638" max="5638" width="6.140625" style="2" customWidth="1"/>
    <col min="5639" max="5642" width="5.42578125" style="2" customWidth="1"/>
    <col min="5643" max="5644" width="6" style="2" customWidth="1"/>
    <col min="5645" max="5645" width="6.42578125" style="2" customWidth="1"/>
    <col min="5646" max="5648" width="6" style="2" customWidth="1"/>
    <col min="5649" max="5649" width="5.42578125" style="2" customWidth="1"/>
    <col min="5650" max="5650" width="5.140625" style="2" customWidth="1"/>
    <col min="5651" max="5651" width="5" style="2" customWidth="1"/>
    <col min="5652" max="5652" width="5.28515625" style="2" customWidth="1"/>
    <col min="5653" max="5655" width="5.140625" style="2" customWidth="1"/>
    <col min="5656" max="5890" width="5.42578125" style="2"/>
    <col min="5891" max="5891" width="4.140625" style="2" customWidth="1"/>
    <col min="5892" max="5892" width="30.7109375" style="2" customWidth="1"/>
    <col min="5893" max="5893" width="7.42578125" style="2" customWidth="1"/>
    <col min="5894" max="5894" width="6.140625" style="2" customWidth="1"/>
    <col min="5895" max="5898" width="5.42578125" style="2" customWidth="1"/>
    <col min="5899" max="5900" width="6" style="2" customWidth="1"/>
    <col min="5901" max="5901" width="6.42578125" style="2" customWidth="1"/>
    <col min="5902" max="5904" width="6" style="2" customWidth="1"/>
    <col min="5905" max="5905" width="5.42578125" style="2" customWidth="1"/>
    <col min="5906" max="5906" width="5.140625" style="2" customWidth="1"/>
    <col min="5907" max="5907" width="5" style="2" customWidth="1"/>
    <col min="5908" max="5908" width="5.28515625" style="2" customWidth="1"/>
    <col min="5909" max="5911" width="5.140625" style="2" customWidth="1"/>
    <col min="5912" max="6146" width="5.42578125" style="2"/>
    <col min="6147" max="6147" width="4.140625" style="2" customWidth="1"/>
    <col min="6148" max="6148" width="30.7109375" style="2" customWidth="1"/>
    <col min="6149" max="6149" width="7.42578125" style="2" customWidth="1"/>
    <col min="6150" max="6150" width="6.140625" style="2" customWidth="1"/>
    <col min="6151" max="6154" width="5.42578125" style="2" customWidth="1"/>
    <col min="6155" max="6156" width="6" style="2" customWidth="1"/>
    <col min="6157" max="6157" width="6.42578125" style="2" customWidth="1"/>
    <col min="6158" max="6160" width="6" style="2" customWidth="1"/>
    <col min="6161" max="6161" width="5.42578125" style="2" customWidth="1"/>
    <col min="6162" max="6162" width="5.140625" style="2" customWidth="1"/>
    <col min="6163" max="6163" width="5" style="2" customWidth="1"/>
    <col min="6164" max="6164" width="5.28515625" style="2" customWidth="1"/>
    <col min="6165" max="6167" width="5.140625" style="2" customWidth="1"/>
    <col min="6168" max="6402" width="5.42578125" style="2"/>
    <col min="6403" max="6403" width="4.140625" style="2" customWidth="1"/>
    <col min="6404" max="6404" width="30.7109375" style="2" customWidth="1"/>
    <col min="6405" max="6405" width="7.42578125" style="2" customWidth="1"/>
    <col min="6406" max="6406" width="6.140625" style="2" customWidth="1"/>
    <col min="6407" max="6410" width="5.42578125" style="2" customWidth="1"/>
    <col min="6411" max="6412" width="6" style="2" customWidth="1"/>
    <col min="6413" max="6413" width="6.42578125" style="2" customWidth="1"/>
    <col min="6414" max="6416" width="6" style="2" customWidth="1"/>
    <col min="6417" max="6417" width="5.42578125" style="2" customWidth="1"/>
    <col min="6418" max="6418" width="5.140625" style="2" customWidth="1"/>
    <col min="6419" max="6419" width="5" style="2" customWidth="1"/>
    <col min="6420" max="6420" width="5.28515625" style="2" customWidth="1"/>
    <col min="6421" max="6423" width="5.140625" style="2" customWidth="1"/>
    <col min="6424" max="6658" width="5.42578125" style="2"/>
    <col min="6659" max="6659" width="4.140625" style="2" customWidth="1"/>
    <col min="6660" max="6660" width="30.7109375" style="2" customWidth="1"/>
    <col min="6661" max="6661" width="7.42578125" style="2" customWidth="1"/>
    <col min="6662" max="6662" width="6.140625" style="2" customWidth="1"/>
    <col min="6663" max="6666" width="5.42578125" style="2" customWidth="1"/>
    <col min="6667" max="6668" width="6" style="2" customWidth="1"/>
    <col min="6669" max="6669" width="6.42578125" style="2" customWidth="1"/>
    <col min="6670" max="6672" width="6" style="2" customWidth="1"/>
    <col min="6673" max="6673" width="5.42578125" style="2" customWidth="1"/>
    <col min="6674" max="6674" width="5.140625" style="2" customWidth="1"/>
    <col min="6675" max="6675" width="5" style="2" customWidth="1"/>
    <col min="6676" max="6676" width="5.28515625" style="2" customWidth="1"/>
    <col min="6677" max="6679" width="5.140625" style="2" customWidth="1"/>
    <col min="6680" max="6914" width="5.42578125" style="2"/>
    <col min="6915" max="6915" width="4.140625" style="2" customWidth="1"/>
    <col min="6916" max="6916" width="30.7109375" style="2" customWidth="1"/>
    <col min="6917" max="6917" width="7.42578125" style="2" customWidth="1"/>
    <col min="6918" max="6918" width="6.140625" style="2" customWidth="1"/>
    <col min="6919" max="6922" width="5.42578125" style="2" customWidth="1"/>
    <col min="6923" max="6924" width="6" style="2" customWidth="1"/>
    <col min="6925" max="6925" width="6.42578125" style="2" customWidth="1"/>
    <col min="6926" max="6928" width="6" style="2" customWidth="1"/>
    <col min="6929" max="6929" width="5.42578125" style="2" customWidth="1"/>
    <col min="6930" max="6930" width="5.140625" style="2" customWidth="1"/>
    <col min="6931" max="6931" width="5" style="2" customWidth="1"/>
    <col min="6932" max="6932" width="5.28515625" style="2" customWidth="1"/>
    <col min="6933" max="6935" width="5.140625" style="2" customWidth="1"/>
    <col min="6936" max="7170" width="5.42578125" style="2"/>
    <col min="7171" max="7171" width="4.140625" style="2" customWidth="1"/>
    <col min="7172" max="7172" width="30.7109375" style="2" customWidth="1"/>
    <col min="7173" max="7173" width="7.42578125" style="2" customWidth="1"/>
    <col min="7174" max="7174" width="6.140625" style="2" customWidth="1"/>
    <col min="7175" max="7178" width="5.42578125" style="2" customWidth="1"/>
    <col min="7179" max="7180" width="6" style="2" customWidth="1"/>
    <col min="7181" max="7181" width="6.42578125" style="2" customWidth="1"/>
    <col min="7182" max="7184" width="6" style="2" customWidth="1"/>
    <col min="7185" max="7185" width="5.42578125" style="2" customWidth="1"/>
    <col min="7186" max="7186" width="5.140625" style="2" customWidth="1"/>
    <col min="7187" max="7187" width="5" style="2" customWidth="1"/>
    <col min="7188" max="7188" width="5.28515625" style="2" customWidth="1"/>
    <col min="7189" max="7191" width="5.140625" style="2" customWidth="1"/>
    <col min="7192" max="7426" width="5.42578125" style="2"/>
    <col min="7427" max="7427" width="4.140625" style="2" customWidth="1"/>
    <col min="7428" max="7428" width="30.7109375" style="2" customWidth="1"/>
    <col min="7429" max="7429" width="7.42578125" style="2" customWidth="1"/>
    <col min="7430" max="7430" width="6.140625" style="2" customWidth="1"/>
    <col min="7431" max="7434" width="5.42578125" style="2" customWidth="1"/>
    <col min="7435" max="7436" width="6" style="2" customWidth="1"/>
    <col min="7437" max="7437" width="6.42578125" style="2" customWidth="1"/>
    <col min="7438" max="7440" width="6" style="2" customWidth="1"/>
    <col min="7441" max="7441" width="5.42578125" style="2" customWidth="1"/>
    <col min="7442" max="7442" width="5.140625" style="2" customWidth="1"/>
    <col min="7443" max="7443" width="5" style="2" customWidth="1"/>
    <col min="7444" max="7444" width="5.28515625" style="2" customWidth="1"/>
    <col min="7445" max="7447" width="5.140625" style="2" customWidth="1"/>
    <col min="7448" max="7682" width="5.42578125" style="2"/>
    <col min="7683" max="7683" width="4.140625" style="2" customWidth="1"/>
    <col min="7684" max="7684" width="30.7109375" style="2" customWidth="1"/>
    <col min="7685" max="7685" width="7.42578125" style="2" customWidth="1"/>
    <col min="7686" max="7686" width="6.140625" style="2" customWidth="1"/>
    <col min="7687" max="7690" width="5.42578125" style="2" customWidth="1"/>
    <col min="7691" max="7692" width="6" style="2" customWidth="1"/>
    <col min="7693" max="7693" width="6.42578125" style="2" customWidth="1"/>
    <col min="7694" max="7696" width="6" style="2" customWidth="1"/>
    <col min="7697" max="7697" width="5.42578125" style="2" customWidth="1"/>
    <col min="7698" max="7698" width="5.140625" style="2" customWidth="1"/>
    <col min="7699" max="7699" width="5" style="2" customWidth="1"/>
    <col min="7700" max="7700" width="5.28515625" style="2" customWidth="1"/>
    <col min="7701" max="7703" width="5.140625" style="2" customWidth="1"/>
    <col min="7704" max="7938" width="5.42578125" style="2"/>
    <col min="7939" max="7939" width="4.140625" style="2" customWidth="1"/>
    <col min="7940" max="7940" width="30.7109375" style="2" customWidth="1"/>
    <col min="7941" max="7941" width="7.42578125" style="2" customWidth="1"/>
    <col min="7942" max="7942" width="6.140625" style="2" customWidth="1"/>
    <col min="7943" max="7946" width="5.42578125" style="2" customWidth="1"/>
    <col min="7947" max="7948" width="6" style="2" customWidth="1"/>
    <col min="7949" max="7949" width="6.42578125" style="2" customWidth="1"/>
    <col min="7950" max="7952" width="6" style="2" customWidth="1"/>
    <col min="7953" max="7953" width="5.42578125" style="2" customWidth="1"/>
    <col min="7954" max="7954" width="5.140625" style="2" customWidth="1"/>
    <col min="7955" max="7955" width="5" style="2" customWidth="1"/>
    <col min="7956" max="7956" width="5.28515625" style="2" customWidth="1"/>
    <col min="7957" max="7959" width="5.140625" style="2" customWidth="1"/>
    <col min="7960" max="8194" width="5.42578125" style="2"/>
    <col min="8195" max="8195" width="4.140625" style="2" customWidth="1"/>
    <col min="8196" max="8196" width="30.7109375" style="2" customWidth="1"/>
    <col min="8197" max="8197" width="7.42578125" style="2" customWidth="1"/>
    <col min="8198" max="8198" width="6.140625" style="2" customWidth="1"/>
    <col min="8199" max="8202" width="5.42578125" style="2" customWidth="1"/>
    <col min="8203" max="8204" width="6" style="2" customWidth="1"/>
    <col min="8205" max="8205" width="6.42578125" style="2" customWidth="1"/>
    <col min="8206" max="8208" width="6" style="2" customWidth="1"/>
    <col min="8209" max="8209" width="5.42578125" style="2" customWidth="1"/>
    <col min="8210" max="8210" width="5.140625" style="2" customWidth="1"/>
    <col min="8211" max="8211" width="5" style="2" customWidth="1"/>
    <col min="8212" max="8212" width="5.28515625" style="2" customWidth="1"/>
    <col min="8213" max="8215" width="5.140625" style="2" customWidth="1"/>
    <col min="8216" max="8450" width="5.42578125" style="2"/>
    <col min="8451" max="8451" width="4.140625" style="2" customWidth="1"/>
    <col min="8452" max="8452" width="30.7109375" style="2" customWidth="1"/>
    <col min="8453" max="8453" width="7.42578125" style="2" customWidth="1"/>
    <col min="8454" max="8454" width="6.140625" style="2" customWidth="1"/>
    <col min="8455" max="8458" width="5.42578125" style="2" customWidth="1"/>
    <col min="8459" max="8460" width="6" style="2" customWidth="1"/>
    <col min="8461" max="8461" width="6.42578125" style="2" customWidth="1"/>
    <col min="8462" max="8464" width="6" style="2" customWidth="1"/>
    <col min="8465" max="8465" width="5.42578125" style="2" customWidth="1"/>
    <col min="8466" max="8466" width="5.140625" style="2" customWidth="1"/>
    <col min="8467" max="8467" width="5" style="2" customWidth="1"/>
    <col min="8468" max="8468" width="5.28515625" style="2" customWidth="1"/>
    <col min="8469" max="8471" width="5.140625" style="2" customWidth="1"/>
    <col min="8472" max="8706" width="5.42578125" style="2"/>
    <col min="8707" max="8707" width="4.140625" style="2" customWidth="1"/>
    <col min="8708" max="8708" width="30.7109375" style="2" customWidth="1"/>
    <col min="8709" max="8709" width="7.42578125" style="2" customWidth="1"/>
    <col min="8710" max="8710" width="6.140625" style="2" customWidth="1"/>
    <col min="8711" max="8714" width="5.42578125" style="2" customWidth="1"/>
    <col min="8715" max="8716" width="6" style="2" customWidth="1"/>
    <col min="8717" max="8717" width="6.42578125" style="2" customWidth="1"/>
    <col min="8718" max="8720" width="6" style="2" customWidth="1"/>
    <col min="8721" max="8721" width="5.42578125" style="2" customWidth="1"/>
    <col min="8722" max="8722" width="5.140625" style="2" customWidth="1"/>
    <col min="8723" max="8723" width="5" style="2" customWidth="1"/>
    <col min="8724" max="8724" width="5.28515625" style="2" customWidth="1"/>
    <col min="8725" max="8727" width="5.140625" style="2" customWidth="1"/>
    <col min="8728" max="8962" width="5.42578125" style="2"/>
    <col min="8963" max="8963" width="4.140625" style="2" customWidth="1"/>
    <col min="8964" max="8964" width="30.7109375" style="2" customWidth="1"/>
    <col min="8965" max="8965" width="7.42578125" style="2" customWidth="1"/>
    <col min="8966" max="8966" width="6.140625" style="2" customWidth="1"/>
    <col min="8967" max="8970" width="5.42578125" style="2" customWidth="1"/>
    <col min="8971" max="8972" width="6" style="2" customWidth="1"/>
    <col min="8973" max="8973" width="6.42578125" style="2" customWidth="1"/>
    <col min="8974" max="8976" width="6" style="2" customWidth="1"/>
    <col min="8977" max="8977" width="5.42578125" style="2" customWidth="1"/>
    <col min="8978" max="8978" width="5.140625" style="2" customWidth="1"/>
    <col min="8979" max="8979" width="5" style="2" customWidth="1"/>
    <col min="8980" max="8980" width="5.28515625" style="2" customWidth="1"/>
    <col min="8981" max="8983" width="5.140625" style="2" customWidth="1"/>
    <col min="8984" max="9218" width="5.42578125" style="2"/>
    <col min="9219" max="9219" width="4.140625" style="2" customWidth="1"/>
    <col min="9220" max="9220" width="30.7109375" style="2" customWidth="1"/>
    <col min="9221" max="9221" width="7.42578125" style="2" customWidth="1"/>
    <col min="9222" max="9222" width="6.140625" style="2" customWidth="1"/>
    <col min="9223" max="9226" width="5.42578125" style="2" customWidth="1"/>
    <col min="9227" max="9228" width="6" style="2" customWidth="1"/>
    <col min="9229" max="9229" width="6.42578125" style="2" customWidth="1"/>
    <col min="9230" max="9232" width="6" style="2" customWidth="1"/>
    <col min="9233" max="9233" width="5.42578125" style="2" customWidth="1"/>
    <col min="9234" max="9234" width="5.140625" style="2" customWidth="1"/>
    <col min="9235" max="9235" width="5" style="2" customWidth="1"/>
    <col min="9236" max="9236" width="5.28515625" style="2" customWidth="1"/>
    <col min="9237" max="9239" width="5.140625" style="2" customWidth="1"/>
    <col min="9240" max="9474" width="5.42578125" style="2"/>
    <col min="9475" max="9475" width="4.140625" style="2" customWidth="1"/>
    <col min="9476" max="9476" width="30.7109375" style="2" customWidth="1"/>
    <col min="9477" max="9477" width="7.42578125" style="2" customWidth="1"/>
    <col min="9478" max="9478" width="6.140625" style="2" customWidth="1"/>
    <col min="9479" max="9482" width="5.42578125" style="2" customWidth="1"/>
    <col min="9483" max="9484" width="6" style="2" customWidth="1"/>
    <col min="9485" max="9485" width="6.42578125" style="2" customWidth="1"/>
    <col min="9486" max="9488" width="6" style="2" customWidth="1"/>
    <col min="9489" max="9489" width="5.42578125" style="2" customWidth="1"/>
    <col min="9490" max="9490" width="5.140625" style="2" customWidth="1"/>
    <col min="9491" max="9491" width="5" style="2" customWidth="1"/>
    <col min="9492" max="9492" width="5.28515625" style="2" customWidth="1"/>
    <col min="9493" max="9495" width="5.140625" style="2" customWidth="1"/>
    <col min="9496" max="9730" width="5.42578125" style="2"/>
    <col min="9731" max="9731" width="4.140625" style="2" customWidth="1"/>
    <col min="9732" max="9732" width="30.7109375" style="2" customWidth="1"/>
    <col min="9733" max="9733" width="7.42578125" style="2" customWidth="1"/>
    <col min="9734" max="9734" width="6.140625" style="2" customWidth="1"/>
    <col min="9735" max="9738" width="5.42578125" style="2" customWidth="1"/>
    <col min="9739" max="9740" width="6" style="2" customWidth="1"/>
    <col min="9741" max="9741" width="6.42578125" style="2" customWidth="1"/>
    <col min="9742" max="9744" width="6" style="2" customWidth="1"/>
    <col min="9745" max="9745" width="5.42578125" style="2" customWidth="1"/>
    <col min="9746" max="9746" width="5.140625" style="2" customWidth="1"/>
    <col min="9747" max="9747" width="5" style="2" customWidth="1"/>
    <col min="9748" max="9748" width="5.28515625" style="2" customWidth="1"/>
    <col min="9749" max="9751" width="5.140625" style="2" customWidth="1"/>
    <col min="9752" max="9986" width="5.42578125" style="2"/>
    <col min="9987" max="9987" width="4.140625" style="2" customWidth="1"/>
    <col min="9988" max="9988" width="30.7109375" style="2" customWidth="1"/>
    <col min="9989" max="9989" width="7.42578125" style="2" customWidth="1"/>
    <col min="9990" max="9990" width="6.140625" style="2" customWidth="1"/>
    <col min="9991" max="9994" width="5.42578125" style="2" customWidth="1"/>
    <col min="9995" max="9996" width="6" style="2" customWidth="1"/>
    <col min="9997" max="9997" width="6.42578125" style="2" customWidth="1"/>
    <col min="9998" max="10000" width="6" style="2" customWidth="1"/>
    <col min="10001" max="10001" width="5.42578125" style="2" customWidth="1"/>
    <col min="10002" max="10002" width="5.140625" style="2" customWidth="1"/>
    <col min="10003" max="10003" width="5" style="2" customWidth="1"/>
    <col min="10004" max="10004" width="5.28515625" style="2" customWidth="1"/>
    <col min="10005" max="10007" width="5.140625" style="2" customWidth="1"/>
    <col min="10008" max="10242" width="5.42578125" style="2"/>
    <col min="10243" max="10243" width="4.140625" style="2" customWidth="1"/>
    <col min="10244" max="10244" width="30.7109375" style="2" customWidth="1"/>
    <col min="10245" max="10245" width="7.42578125" style="2" customWidth="1"/>
    <col min="10246" max="10246" width="6.140625" style="2" customWidth="1"/>
    <col min="10247" max="10250" width="5.42578125" style="2" customWidth="1"/>
    <col min="10251" max="10252" width="6" style="2" customWidth="1"/>
    <col min="10253" max="10253" width="6.42578125" style="2" customWidth="1"/>
    <col min="10254" max="10256" width="6" style="2" customWidth="1"/>
    <col min="10257" max="10257" width="5.42578125" style="2" customWidth="1"/>
    <col min="10258" max="10258" width="5.140625" style="2" customWidth="1"/>
    <col min="10259" max="10259" width="5" style="2" customWidth="1"/>
    <col min="10260" max="10260" width="5.28515625" style="2" customWidth="1"/>
    <col min="10261" max="10263" width="5.140625" style="2" customWidth="1"/>
    <col min="10264" max="10498" width="5.42578125" style="2"/>
    <col min="10499" max="10499" width="4.140625" style="2" customWidth="1"/>
    <col min="10500" max="10500" width="30.7109375" style="2" customWidth="1"/>
    <col min="10501" max="10501" width="7.42578125" style="2" customWidth="1"/>
    <col min="10502" max="10502" width="6.140625" style="2" customWidth="1"/>
    <col min="10503" max="10506" width="5.42578125" style="2" customWidth="1"/>
    <col min="10507" max="10508" width="6" style="2" customWidth="1"/>
    <col min="10509" max="10509" width="6.42578125" style="2" customWidth="1"/>
    <col min="10510" max="10512" width="6" style="2" customWidth="1"/>
    <col min="10513" max="10513" width="5.42578125" style="2" customWidth="1"/>
    <col min="10514" max="10514" width="5.140625" style="2" customWidth="1"/>
    <col min="10515" max="10515" width="5" style="2" customWidth="1"/>
    <col min="10516" max="10516" width="5.28515625" style="2" customWidth="1"/>
    <col min="10517" max="10519" width="5.140625" style="2" customWidth="1"/>
    <col min="10520" max="10754" width="5.42578125" style="2"/>
    <col min="10755" max="10755" width="4.140625" style="2" customWidth="1"/>
    <col min="10756" max="10756" width="30.7109375" style="2" customWidth="1"/>
    <col min="10757" max="10757" width="7.42578125" style="2" customWidth="1"/>
    <col min="10758" max="10758" width="6.140625" style="2" customWidth="1"/>
    <col min="10759" max="10762" width="5.42578125" style="2" customWidth="1"/>
    <col min="10763" max="10764" width="6" style="2" customWidth="1"/>
    <col min="10765" max="10765" width="6.42578125" style="2" customWidth="1"/>
    <col min="10766" max="10768" width="6" style="2" customWidth="1"/>
    <col min="10769" max="10769" width="5.42578125" style="2" customWidth="1"/>
    <col min="10770" max="10770" width="5.140625" style="2" customWidth="1"/>
    <col min="10771" max="10771" width="5" style="2" customWidth="1"/>
    <col min="10772" max="10772" width="5.28515625" style="2" customWidth="1"/>
    <col min="10773" max="10775" width="5.140625" style="2" customWidth="1"/>
    <col min="10776" max="11010" width="5.42578125" style="2"/>
    <col min="11011" max="11011" width="4.140625" style="2" customWidth="1"/>
    <col min="11012" max="11012" width="30.7109375" style="2" customWidth="1"/>
    <col min="11013" max="11013" width="7.42578125" style="2" customWidth="1"/>
    <col min="11014" max="11014" width="6.140625" style="2" customWidth="1"/>
    <col min="11015" max="11018" width="5.42578125" style="2" customWidth="1"/>
    <col min="11019" max="11020" width="6" style="2" customWidth="1"/>
    <col min="11021" max="11021" width="6.42578125" style="2" customWidth="1"/>
    <col min="11022" max="11024" width="6" style="2" customWidth="1"/>
    <col min="11025" max="11025" width="5.42578125" style="2" customWidth="1"/>
    <col min="11026" max="11026" width="5.140625" style="2" customWidth="1"/>
    <col min="11027" max="11027" width="5" style="2" customWidth="1"/>
    <col min="11028" max="11028" width="5.28515625" style="2" customWidth="1"/>
    <col min="11029" max="11031" width="5.140625" style="2" customWidth="1"/>
    <col min="11032" max="11266" width="5.42578125" style="2"/>
    <col min="11267" max="11267" width="4.140625" style="2" customWidth="1"/>
    <col min="11268" max="11268" width="30.7109375" style="2" customWidth="1"/>
    <col min="11269" max="11269" width="7.42578125" style="2" customWidth="1"/>
    <col min="11270" max="11270" width="6.140625" style="2" customWidth="1"/>
    <col min="11271" max="11274" width="5.42578125" style="2" customWidth="1"/>
    <col min="11275" max="11276" width="6" style="2" customWidth="1"/>
    <col min="11277" max="11277" width="6.42578125" style="2" customWidth="1"/>
    <col min="11278" max="11280" width="6" style="2" customWidth="1"/>
    <col min="11281" max="11281" width="5.42578125" style="2" customWidth="1"/>
    <col min="11282" max="11282" width="5.140625" style="2" customWidth="1"/>
    <col min="11283" max="11283" width="5" style="2" customWidth="1"/>
    <col min="11284" max="11284" width="5.28515625" style="2" customWidth="1"/>
    <col min="11285" max="11287" width="5.140625" style="2" customWidth="1"/>
    <col min="11288" max="11522" width="5.42578125" style="2"/>
    <col min="11523" max="11523" width="4.140625" style="2" customWidth="1"/>
    <col min="11524" max="11524" width="30.7109375" style="2" customWidth="1"/>
    <col min="11525" max="11525" width="7.42578125" style="2" customWidth="1"/>
    <col min="11526" max="11526" width="6.140625" style="2" customWidth="1"/>
    <col min="11527" max="11530" width="5.42578125" style="2" customWidth="1"/>
    <col min="11531" max="11532" width="6" style="2" customWidth="1"/>
    <col min="11533" max="11533" width="6.42578125" style="2" customWidth="1"/>
    <col min="11534" max="11536" width="6" style="2" customWidth="1"/>
    <col min="11537" max="11537" width="5.42578125" style="2" customWidth="1"/>
    <col min="11538" max="11538" width="5.140625" style="2" customWidth="1"/>
    <col min="11539" max="11539" width="5" style="2" customWidth="1"/>
    <col min="11540" max="11540" width="5.28515625" style="2" customWidth="1"/>
    <col min="11541" max="11543" width="5.140625" style="2" customWidth="1"/>
    <col min="11544" max="11778" width="5.42578125" style="2"/>
    <col min="11779" max="11779" width="4.140625" style="2" customWidth="1"/>
    <col min="11780" max="11780" width="30.7109375" style="2" customWidth="1"/>
    <col min="11781" max="11781" width="7.42578125" style="2" customWidth="1"/>
    <col min="11782" max="11782" width="6.140625" style="2" customWidth="1"/>
    <col min="11783" max="11786" width="5.42578125" style="2" customWidth="1"/>
    <col min="11787" max="11788" width="6" style="2" customWidth="1"/>
    <col min="11789" max="11789" width="6.42578125" style="2" customWidth="1"/>
    <col min="11790" max="11792" width="6" style="2" customWidth="1"/>
    <col min="11793" max="11793" width="5.42578125" style="2" customWidth="1"/>
    <col min="11794" max="11794" width="5.140625" style="2" customWidth="1"/>
    <col min="11795" max="11795" width="5" style="2" customWidth="1"/>
    <col min="11796" max="11796" width="5.28515625" style="2" customWidth="1"/>
    <col min="11797" max="11799" width="5.140625" style="2" customWidth="1"/>
    <col min="11800" max="12034" width="5.42578125" style="2"/>
    <col min="12035" max="12035" width="4.140625" style="2" customWidth="1"/>
    <col min="12036" max="12036" width="30.7109375" style="2" customWidth="1"/>
    <col min="12037" max="12037" width="7.42578125" style="2" customWidth="1"/>
    <col min="12038" max="12038" width="6.140625" style="2" customWidth="1"/>
    <col min="12039" max="12042" width="5.42578125" style="2" customWidth="1"/>
    <col min="12043" max="12044" width="6" style="2" customWidth="1"/>
    <col min="12045" max="12045" width="6.42578125" style="2" customWidth="1"/>
    <col min="12046" max="12048" width="6" style="2" customWidth="1"/>
    <col min="12049" max="12049" width="5.42578125" style="2" customWidth="1"/>
    <col min="12050" max="12050" width="5.140625" style="2" customWidth="1"/>
    <col min="12051" max="12051" width="5" style="2" customWidth="1"/>
    <col min="12052" max="12052" width="5.28515625" style="2" customWidth="1"/>
    <col min="12053" max="12055" width="5.140625" style="2" customWidth="1"/>
    <col min="12056" max="12290" width="5.42578125" style="2"/>
    <col min="12291" max="12291" width="4.140625" style="2" customWidth="1"/>
    <col min="12292" max="12292" width="30.7109375" style="2" customWidth="1"/>
    <col min="12293" max="12293" width="7.42578125" style="2" customWidth="1"/>
    <col min="12294" max="12294" width="6.140625" style="2" customWidth="1"/>
    <col min="12295" max="12298" width="5.42578125" style="2" customWidth="1"/>
    <col min="12299" max="12300" width="6" style="2" customWidth="1"/>
    <col min="12301" max="12301" width="6.42578125" style="2" customWidth="1"/>
    <col min="12302" max="12304" width="6" style="2" customWidth="1"/>
    <col min="12305" max="12305" width="5.42578125" style="2" customWidth="1"/>
    <col min="12306" max="12306" width="5.140625" style="2" customWidth="1"/>
    <col min="12307" max="12307" width="5" style="2" customWidth="1"/>
    <col min="12308" max="12308" width="5.28515625" style="2" customWidth="1"/>
    <col min="12309" max="12311" width="5.140625" style="2" customWidth="1"/>
    <col min="12312" max="12546" width="5.42578125" style="2"/>
    <col min="12547" max="12547" width="4.140625" style="2" customWidth="1"/>
    <col min="12548" max="12548" width="30.7109375" style="2" customWidth="1"/>
    <col min="12549" max="12549" width="7.42578125" style="2" customWidth="1"/>
    <col min="12550" max="12550" width="6.140625" style="2" customWidth="1"/>
    <col min="12551" max="12554" width="5.42578125" style="2" customWidth="1"/>
    <col min="12555" max="12556" width="6" style="2" customWidth="1"/>
    <col min="12557" max="12557" width="6.42578125" style="2" customWidth="1"/>
    <col min="12558" max="12560" width="6" style="2" customWidth="1"/>
    <col min="12561" max="12561" width="5.42578125" style="2" customWidth="1"/>
    <col min="12562" max="12562" width="5.140625" style="2" customWidth="1"/>
    <col min="12563" max="12563" width="5" style="2" customWidth="1"/>
    <col min="12564" max="12564" width="5.28515625" style="2" customWidth="1"/>
    <col min="12565" max="12567" width="5.140625" style="2" customWidth="1"/>
    <col min="12568" max="12802" width="5.42578125" style="2"/>
    <col min="12803" max="12803" width="4.140625" style="2" customWidth="1"/>
    <col min="12804" max="12804" width="30.7109375" style="2" customWidth="1"/>
    <col min="12805" max="12805" width="7.42578125" style="2" customWidth="1"/>
    <col min="12806" max="12806" width="6.140625" style="2" customWidth="1"/>
    <col min="12807" max="12810" width="5.42578125" style="2" customWidth="1"/>
    <col min="12811" max="12812" width="6" style="2" customWidth="1"/>
    <col min="12813" max="12813" width="6.42578125" style="2" customWidth="1"/>
    <col min="12814" max="12816" width="6" style="2" customWidth="1"/>
    <col min="12817" max="12817" width="5.42578125" style="2" customWidth="1"/>
    <col min="12818" max="12818" width="5.140625" style="2" customWidth="1"/>
    <col min="12819" max="12819" width="5" style="2" customWidth="1"/>
    <col min="12820" max="12820" width="5.28515625" style="2" customWidth="1"/>
    <col min="12821" max="12823" width="5.140625" style="2" customWidth="1"/>
    <col min="12824" max="13058" width="5.42578125" style="2"/>
    <col min="13059" max="13059" width="4.140625" style="2" customWidth="1"/>
    <col min="13060" max="13060" width="30.7109375" style="2" customWidth="1"/>
    <col min="13061" max="13061" width="7.42578125" style="2" customWidth="1"/>
    <col min="13062" max="13062" width="6.140625" style="2" customWidth="1"/>
    <col min="13063" max="13066" width="5.42578125" style="2" customWidth="1"/>
    <col min="13067" max="13068" width="6" style="2" customWidth="1"/>
    <col min="13069" max="13069" width="6.42578125" style="2" customWidth="1"/>
    <col min="13070" max="13072" width="6" style="2" customWidth="1"/>
    <col min="13073" max="13073" width="5.42578125" style="2" customWidth="1"/>
    <col min="13074" max="13074" width="5.140625" style="2" customWidth="1"/>
    <col min="13075" max="13075" width="5" style="2" customWidth="1"/>
    <col min="13076" max="13076" width="5.28515625" style="2" customWidth="1"/>
    <col min="13077" max="13079" width="5.140625" style="2" customWidth="1"/>
    <col min="13080" max="13314" width="5.42578125" style="2"/>
    <col min="13315" max="13315" width="4.140625" style="2" customWidth="1"/>
    <col min="13316" max="13316" width="30.7109375" style="2" customWidth="1"/>
    <col min="13317" max="13317" width="7.42578125" style="2" customWidth="1"/>
    <col min="13318" max="13318" width="6.140625" style="2" customWidth="1"/>
    <col min="13319" max="13322" width="5.42578125" style="2" customWidth="1"/>
    <col min="13323" max="13324" width="6" style="2" customWidth="1"/>
    <col min="13325" max="13325" width="6.42578125" style="2" customWidth="1"/>
    <col min="13326" max="13328" width="6" style="2" customWidth="1"/>
    <col min="13329" max="13329" width="5.42578125" style="2" customWidth="1"/>
    <col min="13330" max="13330" width="5.140625" style="2" customWidth="1"/>
    <col min="13331" max="13331" width="5" style="2" customWidth="1"/>
    <col min="13332" max="13332" width="5.28515625" style="2" customWidth="1"/>
    <col min="13333" max="13335" width="5.140625" style="2" customWidth="1"/>
    <col min="13336" max="13570" width="5.42578125" style="2"/>
    <col min="13571" max="13571" width="4.140625" style="2" customWidth="1"/>
    <col min="13572" max="13572" width="30.7109375" style="2" customWidth="1"/>
    <col min="13573" max="13573" width="7.42578125" style="2" customWidth="1"/>
    <col min="13574" max="13574" width="6.140625" style="2" customWidth="1"/>
    <col min="13575" max="13578" width="5.42578125" style="2" customWidth="1"/>
    <col min="13579" max="13580" width="6" style="2" customWidth="1"/>
    <col min="13581" max="13581" width="6.42578125" style="2" customWidth="1"/>
    <col min="13582" max="13584" width="6" style="2" customWidth="1"/>
    <col min="13585" max="13585" width="5.42578125" style="2" customWidth="1"/>
    <col min="13586" max="13586" width="5.140625" style="2" customWidth="1"/>
    <col min="13587" max="13587" width="5" style="2" customWidth="1"/>
    <col min="13588" max="13588" width="5.28515625" style="2" customWidth="1"/>
    <col min="13589" max="13591" width="5.140625" style="2" customWidth="1"/>
    <col min="13592" max="13826" width="5.42578125" style="2"/>
    <col min="13827" max="13827" width="4.140625" style="2" customWidth="1"/>
    <col min="13828" max="13828" width="30.7109375" style="2" customWidth="1"/>
    <col min="13829" max="13829" width="7.42578125" style="2" customWidth="1"/>
    <col min="13830" max="13830" width="6.140625" style="2" customWidth="1"/>
    <col min="13831" max="13834" width="5.42578125" style="2" customWidth="1"/>
    <col min="13835" max="13836" width="6" style="2" customWidth="1"/>
    <col min="13837" max="13837" width="6.42578125" style="2" customWidth="1"/>
    <col min="13838" max="13840" width="6" style="2" customWidth="1"/>
    <col min="13841" max="13841" width="5.42578125" style="2" customWidth="1"/>
    <col min="13842" max="13842" width="5.140625" style="2" customWidth="1"/>
    <col min="13843" max="13843" width="5" style="2" customWidth="1"/>
    <col min="13844" max="13844" width="5.28515625" style="2" customWidth="1"/>
    <col min="13845" max="13847" width="5.140625" style="2" customWidth="1"/>
    <col min="13848" max="14082" width="5.42578125" style="2"/>
    <col min="14083" max="14083" width="4.140625" style="2" customWidth="1"/>
    <col min="14084" max="14084" width="30.7109375" style="2" customWidth="1"/>
    <col min="14085" max="14085" width="7.42578125" style="2" customWidth="1"/>
    <col min="14086" max="14086" width="6.140625" style="2" customWidth="1"/>
    <col min="14087" max="14090" width="5.42578125" style="2" customWidth="1"/>
    <col min="14091" max="14092" width="6" style="2" customWidth="1"/>
    <col min="14093" max="14093" width="6.42578125" style="2" customWidth="1"/>
    <col min="14094" max="14096" width="6" style="2" customWidth="1"/>
    <col min="14097" max="14097" width="5.42578125" style="2" customWidth="1"/>
    <col min="14098" max="14098" width="5.140625" style="2" customWidth="1"/>
    <col min="14099" max="14099" width="5" style="2" customWidth="1"/>
    <col min="14100" max="14100" width="5.28515625" style="2" customWidth="1"/>
    <col min="14101" max="14103" width="5.140625" style="2" customWidth="1"/>
    <col min="14104" max="14338" width="5.42578125" style="2"/>
    <col min="14339" max="14339" width="4.140625" style="2" customWidth="1"/>
    <col min="14340" max="14340" width="30.7109375" style="2" customWidth="1"/>
    <col min="14341" max="14341" width="7.42578125" style="2" customWidth="1"/>
    <col min="14342" max="14342" width="6.140625" style="2" customWidth="1"/>
    <col min="14343" max="14346" width="5.42578125" style="2" customWidth="1"/>
    <col min="14347" max="14348" width="6" style="2" customWidth="1"/>
    <col min="14349" max="14349" width="6.42578125" style="2" customWidth="1"/>
    <col min="14350" max="14352" width="6" style="2" customWidth="1"/>
    <col min="14353" max="14353" width="5.42578125" style="2" customWidth="1"/>
    <col min="14354" max="14354" width="5.140625" style="2" customWidth="1"/>
    <col min="14355" max="14355" width="5" style="2" customWidth="1"/>
    <col min="14356" max="14356" width="5.28515625" style="2" customWidth="1"/>
    <col min="14357" max="14359" width="5.140625" style="2" customWidth="1"/>
    <col min="14360" max="14594" width="5.42578125" style="2"/>
    <col min="14595" max="14595" width="4.140625" style="2" customWidth="1"/>
    <col min="14596" max="14596" width="30.7109375" style="2" customWidth="1"/>
    <col min="14597" max="14597" width="7.42578125" style="2" customWidth="1"/>
    <col min="14598" max="14598" width="6.140625" style="2" customWidth="1"/>
    <col min="14599" max="14602" width="5.42578125" style="2" customWidth="1"/>
    <col min="14603" max="14604" width="6" style="2" customWidth="1"/>
    <col min="14605" max="14605" width="6.42578125" style="2" customWidth="1"/>
    <col min="14606" max="14608" width="6" style="2" customWidth="1"/>
    <col min="14609" max="14609" width="5.42578125" style="2" customWidth="1"/>
    <col min="14610" max="14610" width="5.140625" style="2" customWidth="1"/>
    <col min="14611" max="14611" width="5" style="2" customWidth="1"/>
    <col min="14612" max="14612" width="5.28515625" style="2" customWidth="1"/>
    <col min="14613" max="14615" width="5.140625" style="2" customWidth="1"/>
    <col min="14616" max="14850" width="5.42578125" style="2"/>
    <col min="14851" max="14851" width="4.140625" style="2" customWidth="1"/>
    <col min="14852" max="14852" width="30.7109375" style="2" customWidth="1"/>
    <col min="14853" max="14853" width="7.42578125" style="2" customWidth="1"/>
    <col min="14854" max="14854" width="6.140625" style="2" customWidth="1"/>
    <col min="14855" max="14858" width="5.42578125" style="2" customWidth="1"/>
    <col min="14859" max="14860" width="6" style="2" customWidth="1"/>
    <col min="14861" max="14861" width="6.42578125" style="2" customWidth="1"/>
    <col min="14862" max="14864" width="6" style="2" customWidth="1"/>
    <col min="14865" max="14865" width="5.42578125" style="2" customWidth="1"/>
    <col min="14866" max="14866" width="5.140625" style="2" customWidth="1"/>
    <col min="14867" max="14867" width="5" style="2" customWidth="1"/>
    <col min="14868" max="14868" width="5.28515625" style="2" customWidth="1"/>
    <col min="14869" max="14871" width="5.140625" style="2" customWidth="1"/>
    <col min="14872" max="15106" width="5.42578125" style="2"/>
    <col min="15107" max="15107" width="4.140625" style="2" customWidth="1"/>
    <col min="15108" max="15108" width="30.7109375" style="2" customWidth="1"/>
    <col min="15109" max="15109" width="7.42578125" style="2" customWidth="1"/>
    <col min="15110" max="15110" width="6.140625" style="2" customWidth="1"/>
    <col min="15111" max="15114" width="5.42578125" style="2" customWidth="1"/>
    <col min="15115" max="15116" width="6" style="2" customWidth="1"/>
    <col min="15117" max="15117" width="6.42578125" style="2" customWidth="1"/>
    <col min="15118" max="15120" width="6" style="2" customWidth="1"/>
    <col min="15121" max="15121" width="5.42578125" style="2" customWidth="1"/>
    <col min="15122" max="15122" width="5.140625" style="2" customWidth="1"/>
    <col min="15123" max="15123" width="5" style="2" customWidth="1"/>
    <col min="15124" max="15124" width="5.28515625" style="2" customWidth="1"/>
    <col min="15125" max="15127" width="5.140625" style="2" customWidth="1"/>
    <col min="15128" max="15362" width="5.42578125" style="2"/>
    <col min="15363" max="15363" width="4.140625" style="2" customWidth="1"/>
    <col min="15364" max="15364" width="30.7109375" style="2" customWidth="1"/>
    <col min="15365" max="15365" width="7.42578125" style="2" customWidth="1"/>
    <col min="15366" max="15366" width="6.140625" style="2" customWidth="1"/>
    <col min="15367" max="15370" width="5.42578125" style="2" customWidth="1"/>
    <col min="15371" max="15372" width="6" style="2" customWidth="1"/>
    <col min="15373" max="15373" width="6.42578125" style="2" customWidth="1"/>
    <col min="15374" max="15376" width="6" style="2" customWidth="1"/>
    <col min="15377" max="15377" width="5.42578125" style="2" customWidth="1"/>
    <col min="15378" max="15378" width="5.140625" style="2" customWidth="1"/>
    <col min="15379" max="15379" width="5" style="2" customWidth="1"/>
    <col min="15380" max="15380" width="5.28515625" style="2" customWidth="1"/>
    <col min="15381" max="15383" width="5.140625" style="2" customWidth="1"/>
    <col min="15384" max="15618" width="5.42578125" style="2"/>
    <col min="15619" max="15619" width="4.140625" style="2" customWidth="1"/>
    <col min="15620" max="15620" width="30.7109375" style="2" customWidth="1"/>
    <col min="15621" max="15621" width="7.42578125" style="2" customWidth="1"/>
    <col min="15622" max="15622" width="6.140625" style="2" customWidth="1"/>
    <col min="15623" max="15626" width="5.42578125" style="2" customWidth="1"/>
    <col min="15627" max="15628" width="6" style="2" customWidth="1"/>
    <col min="15629" max="15629" width="6.42578125" style="2" customWidth="1"/>
    <col min="15630" max="15632" width="6" style="2" customWidth="1"/>
    <col min="15633" max="15633" width="5.42578125" style="2" customWidth="1"/>
    <col min="15634" max="15634" width="5.140625" style="2" customWidth="1"/>
    <col min="15635" max="15635" width="5" style="2" customWidth="1"/>
    <col min="15636" max="15636" width="5.28515625" style="2" customWidth="1"/>
    <col min="15637" max="15639" width="5.140625" style="2" customWidth="1"/>
    <col min="15640" max="15874" width="5.42578125" style="2"/>
    <col min="15875" max="15875" width="4.140625" style="2" customWidth="1"/>
    <col min="15876" max="15876" width="30.7109375" style="2" customWidth="1"/>
    <col min="15877" max="15877" width="7.42578125" style="2" customWidth="1"/>
    <col min="15878" max="15878" width="6.140625" style="2" customWidth="1"/>
    <col min="15879" max="15882" width="5.42578125" style="2" customWidth="1"/>
    <col min="15883" max="15884" width="6" style="2" customWidth="1"/>
    <col min="15885" max="15885" width="6.42578125" style="2" customWidth="1"/>
    <col min="15886" max="15888" width="6" style="2" customWidth="1"/>
    <col min="15889" max="15889" width="5.42578125" style="2" customWidth="1"/>
    <col min="15890" max="15890" width="5.140625" style="2" customWidth="1"/>
    <col min="15891" max="15891" width="5" style="2" customWidth="1"/>
    <col min="15892" max="15892" width="5.28515625" style="2" customWidth="1"/>
    <col min="15893" max="15895" width="5.140625" style="2" customWidth="1"/>
    <col min="15896" max="16130" width="5.42578125" style="2"/>
    <col min="16131" max="16131" width="4.140625" style="2" customWidth="1"/>
    <col min="16132" max="16132" width="30.7109375" style="2" customWidth="1"/>
    <col min="16133" max="16133" width="7.42578125" style="2" customWidth="1"/>
    <col min="16134" max="16134" width="6.140625" style="2" customWidth="1"/>
    <col min="16135" max="16138" width="5.42578125" style="2" customWidth="1"/>
    <col min="16139" max="16140" width="6" style="2" customWidth="1"/>
    <col min="16141" max="16141" width="6.42578125" style="2" customWidth="1"/>
    <col min="16142" max="16144" width="6" style="2" customWidth="1"/>
    <col min="16145" max="16145" width="5.42578125" style="2" customWidth="1"/>
    <col min="16146" max="16146" width="5.140625" style="2" customWidth="1"/>
    <col min="16147" max="16147" width="5" style="2" customWidth="1"/>
    <col min="16148" max="16148" width="5.28515625" style="2" customWidth="1"/>
    <col min="16149" max="16151" width="5.140625" style="2" customWidth="1"/>
    <col min="16152" max="16384" width="5.42578125" style="2"/>
  </cols>
  <sheetData>
    <row r="1" spans="1:27" s="1" customFormat="1" ht="24.95" customHeight="1" x14ac:dyDescent="0.2">
      <c r="A1" s="1105" t="s">
        <v>178</v>
      </c>
      <c r="B1" s="1105"/>
      <c r="C1" s="1105"/>
      <c r="D1" s="1105"/>
      <c r="E1" s="1105"/>
      <c r="F1" s="1105"/>
      <c r="G1" s="1105"/>
      <c r="H1" s="1105"/>
      <c r="I1" s="1105"/>
      <c r="J1" s="1105"/>
      <c r="K1" s="1105"/>
      <c r="L1" s="1105"/>
      <c r="M1" s="1105"/>
      <c r="N1" s="1105"/>
      <c r="O1" s="1105"/>
      <c r="P1" s="1105"/>
      <c r="Q1" s="1105"/>
      <c r="R1" s="1105"/>
      <c r="S1" s="1058" t="s">
        <v>213</v>
      </c>
      <c r="T1" s="1214"/>
      <c r="U1" s="1215"/>
      <c r="V1" s="161"/>
      <c r="W1" s="161"/>
      <c r="X1" s="161"/>
    </row>
    <row r="2" spans="1:27" s="16" customFormat="1" ht="24.95" customHeight="1" x14ac:dyDescent="0.25">
      <c r="A2" s="162"/>
      <c r="B2" s="162"/>
      <c r="C2" s="163"/>
      <c r="D2" s="164"/>
      <c r="E2" s="164"/>
      <c r="F2" s="164"/>
      <c r="G2" s="164"/>
      <c r="H2" s="164"/>
      <c r="I2" s="164"/>
      <c r="J2" s="164"/>
      <c r="K2" s="164"/>
      <c r="L2" s="164"/>
      <c r="M2" s="164"/>
      <c r="N2" s="164"/>
      <c r="O2" s="1019" t="s">
        <v>303</v>
      </c>
      <c r="P2" s="1019"/>
      <c r="Q2" s="1019"/>
      <c r="R2" s="1019"/>
      <c r="S2" s="1019"/>
      <c r="T2" s="1019"/>
      <c r="U2" s="1019"/>
      <c r="V2" s="1"/>
      <c r="W2" s="1"/>
      <c r="X2" s="1"/>
      <c r="Y2" s="1"/>
    </row>
    <row r="3" spans="1:27" s="29" customFormat="1" ht="30" customHeight="1" x14ac:dyDescent="0.2">
      <c r="A3" s="1109" t="s">
        <v>235</v>
      </c>
      <c r="B3" s="1112" t="s">
        <v>180</v>
      </c>
      <c r="C3" s="1023" t="s">
        <v>476</v>
      </c>
      <c r="D3" s="1115" t="s">
        <v>173</v>
      </c>
      <c r="E3" s="1116"/>
      <c r="F3" s="1116"/>
      <c r="G3" s="1117"/>
      <c r="H3" s="1118" t="s">
        <v>174</v>
      </c>
      <c r="I3" s="1119"/>
      <c r="J3" s="1119"/>
      <c r="K3" s="1119"/>
      <c r="L3" s="1119"/>
      <c r="M3" s="1119"/>
      <c r="N3" s="1119"/>
      <c r="O3" s="1118" t="s">
        <v>5</v>
      </c>
      <c r="P3" s="1119"/>
      <c r="Q3" s="1119"/>
      <c r="R3" s="1119"/>
      <c r="S3" s="1119"/>
      <c r="T3" s="1119"/>
      <c r="U3" s="1120"/>
    </row>
    <row r="4" spans="1:27" s="21" customFormat="1" ht="24.95" customHeight="1" x14ac:dyDescent="0.2">
      <c r="A4" s="1110"/>
      <c r="B4" s="1113"/>
      <c r="C4" s="1024"/>
      <c r="D4" s="1033" t="s">
        <v>123</v>
      </c>
      <c r="E4" s="1033" t="s">
        <v>126</v>
      </c>
      <c r="F4" s="1033" t="s">
        <v>567</v>
      </c>
      <c r="G4" s="1033" t="s">
        <v>139</v>
      </c>
      <c r="H4" s="1033" t="s">
        <v>245</v>
      </c>
      <c r="I4" s="1033" t="s">
        <v>104</v>
      </c>
      <c r="J4" s="1033" t="s">
        <v>396</v>
      </c>
      <c r="K4" s="1033" t="s">
        <v>82</v>
      </c>
      <c r="L4" s="1033" t="s">
        <v>477</v>
      </c>
      <c r="M4" s="1033" t="s">
        <v>41</v>
      </c>
      <c r="N4" s="1033" t="s">
        <v>12</v>
      </c>
      <c r="O4" s="1212" t="s">
        <v>378</v>
      </c>
      <c r="P4" s="1033" t="s">
        <v>175</v>
      </c>
      <c r="Q4" s="1033" t="s">
        <v>176</v>
      </c>
      <c r="R4" s="1033" t="s">
        <v>177</v>
      </c>
      <c r="S4" s="1102" t="s">
        <v>15</v>
      </c>
      <c r="T4" s="1103"/>
      <c r="U4" s="1104"/>
      <c r="V4" s="26"/>
      <c r="W4" s="26"/>
      <c r="X4" s="26"/>
      <c r="Y4" s="26"/>
    </row>
    <row r="5" spans="1:27" s="22" customFormat="1" ht="120.95" customHeight="1" x14ac:dyDescent="0.2">
      <c r="A5" s="1111"/>
      <c r="B5" s="1114"/>
      <c r="C5" s="1025"/>
      <c r="D5" s="1034"/>
      <c r="E5" s="1034"/>
      <c r="F5" s="1034"/>
      <c r="G5" s="1034"/>
      <c r="H5" s="1034"/>
      <c r="I5" s="1034"/>
      <c r="J5" s="1034"/>
      <c r="K5" s="1034"/>
      <c r="L5" s="1034"/>
      <c r="M5" s="1034"/>
      <c r="N5" s="1034"/>
      <c r="O5" s="1213"/>
      <c r="P5" s="1034"/>
      <c r="Q5" s="1034"/>
      <c r="R5" s="1034"/>
      <c r="S5" s="165" t="s">
        <v>448</v>
      </c>
      <c r="T5" s="165" t="s">
        <v>17</v>
      </c>
      <c r="U5" s="166" t="s">
        <v>18</v>
      </c>
      <c r="V5" s="306"/>
      <c r="W5" s="306"/>
      <c r="X5" s="306"/>
      <c r="Y5" s="306"/>
    </row>
    <row r="6" spans="1:27" s="30" customFormat="1" ht="17.25" customHeight="1" x14ac:dyDescent="0.2">
      <c r="A6" s="140">
        <v>1</v>
      </c>
      <c r="B6" s="140">
        <v>2</v>
      </c>
      <c r="C6" s="140">
        <v>3</v>
      </c>
      <c r="D6" s="140">
        <v>4</v>
      </c>
      <c r="E6" s="140">
        <v>5</v>
      </c>
      <c r="F6" s="140">
        <v>6</v>
      </c>
      <c r="G6" s="140">
        <v>7</v>
      </c>
      <c r="H6" s="140">
        <v>8</v>
      </c>
      <c r="I6" s="140">
        <v>9</v>
      </c>
      <c r="J6" s="140">
        <v>10</v>
      </c>
      <c r="K6" s="140">
        <v>11</v>
      </c>
      <c r="L6" s="140">
        <v>12</v>
      </c>
      <c r="M6" s="140">
        <v>13</v>
      </c>
      <c r="N6" s="140">
        <v>14</v>
      </c>
      <c r="O6" s="140">
        <v>15</v>
      </c>
      <c r="P6" s="140">
        <v>16</v>
      </c>
      <c r="Q6" s="140">
        <v>17</v>
      </c>
      <c r="R6" s="140">
        <v>18</v>
      </c>
      <c r="S6" s="140">
        <v>19</v>
      </c>
      <c r="T6" s="140">
        <v>20</v>
      </c>
      <c r="U6" s="140">
        <v>21</v>
      </c>
    </row>
    <row r="7" spans="1:27" s="5" customFormat="1" ht="21" customHeight="1" x14ac:dyDescent="0.2">
      <c r="A7" s="167" t="s">
        <v>19</v>
      </c>
      <c r="B7" s="168" t="s">
        <v>394</v>
      </c>
      <c r="C7" s="309">
        <f t="shared" ref="C7:U7" si="0">SUM(C8:C13)</f>
        <v>0</v>
      </c>
      <c r="D7" s="309">
        <f t="shared" si="0"/>
        <v>0</v>
      </c>
      <c r="E7" s="309">
        <f t="shared" si="0"/>
        <v>0</v>
      </c>
      <c r="F7" s="309">
        <f t="shared" si="0"/>
        <v>0</v>
      </c>
      <c r="G7" s="309">
        <f t="shared" si="0"/>
        <v>0</v>
      </c>
      <c r="H7" s="309">
        <f t="shared" si="0"/>
        <v>0</v>
      </c>
      <c r="I7" s="309">
        <f t="shared" si="0"/>
        <v>0</v>
      </c>
      <c r="J7" s="309">
        <f t="shared" si="0"/>
        <v>0</v>
      </c>
      <c r="K7" s="309">
        <f t="shared" si="0"/>
        <v>0</v>
      </c>
      <c r="L7" s="309">
        <f t="shared" si="0"/>
        <v>0</v>
      </c>
      <c r="M7" s="309">
        <f t="shared" si="0"/>
        <v>0</v>
      </c>
      <c r="N7" s="309">
        <f t="shared" si="0"/>
        <v>0</v>
      </c>
      <c r="O7" s="309">
        <f t="shared" si="0"/>
        <v>0</v>
      </c>
      <c r="P7" s="309">
        <f t="shared" si="0"/>
        <v>0</v>
      </c>
      <c r="Q7" s="309">
        <f t="shared" si="0"/>
        <v>0</v>
      </c>
      <c r="R7" s="309">
        <f t="shared" si="0"/>
        <v>0</v>
      </c>
      <c r="S7" s="309">
        <f t="shared" si="0"/>
        <v>0</v>
      </c>
      <c r="T7" s="309">
        <f t="shared" si="0"/>
        <v>0</v>
      </c>
      <c r="U7" s="309">
        <f t="shared" si="0"/>
        <v>0</v>
      </c>
      <c r="V7" s="93" t="str">
        <f>IF(AND(H7&lt;=C7,I7&lt;=C7,J7&lt;=C7,K7&lt;=C7,L7&lt;=C7,M7&lt;=C7,N7&lt;=C7),"Đúng","Sai")</f>
        <v>Đúng</v>
      </c>
      <c r="W7" s="93" t="str">
        <f>IF(C7=O7+P7+Q7+R7,"Đúng","Sai")</f>
        <v>Đúng</v>
      </c>
      <c r="X7" s="93" t="str">
        <f>IF(R7=S7+T7,"Đúng","Sai")</f>
        <v>Đúng</v>
      </c>
      <c r="Y7" s="93" t="str">
        <f>IF(AND(U7&lt;=T7),"Đúng","Sai")</f>
        <v>Đúng</v>
      </c>
    </row>
    <row r="8" spans="1:27" s="5" customFormat="1" ht="25.5" customHeight="1" x14ac:dyDescent="0.2">
      <c r="A8" s="146"/>
      <c r="B8" s="841" t="s">
        <v>149</v>
      </c>
      <c r="C8" s="145">
        <f t="shared" ref="C8:C22" si="1">SUM(D8:G8)</f>
        <v>0</v>
      </c>
      <c r="D8" s="76"/>
      <c r="E8" s="353"/>
      <c r="F8" s="353"/>
      <c r="G8" s="353"/>
      <c r="H8" s="76"/>
      <c r="I8" s="386"/>
      <c r="J8" s="386"/>
      <c r="K8" s="386"/>
      <c r="L8" s="76"/>
      <c r="M8" s="76"/>
      <c r="N8" s="76"/>
      <c r="O8" s="76"/>
      <c r="P8" s="76"/>
      <c r="Q8" s="76"/>
      <c r="R8" s="389"/>
      <c r="S8" s="387"/>
      <c r="T8" s="387"/>
      <c r="U8" s="387"/>
      <c r="V8" s="93" t="str">
        <f t="shared" ref="V8:V13" si="2">IF(AND(H8&lt;=C8,I8&lt;=C8,J8&lt;=C8,K8&lt;=C8,L8&lt;=C8,M8&lt;=C8,N8&lt;=C8),"Đúng","Sai")</f>
        <v>Đúng</v>
      </c>
      <c r="W8" s="93" t="str">
        <f t="shared" ref="W8:W13" si="3">IF(C8=O8+P8+Q8+R8,"Đúng","Sai")</f>
        <v>Đúng</v>
      </c>
      <c r="X8" s="93" t="str">
        <f t="shared" ref="X8:X13" si="4">IF(R8=S8+T8,"Đúng","Sai")</f>
        <v>Đúng</v>
      </c>
      <c r="Y8" s="93" t="str">
        <f t="shared" ref="Y8:Y13" si="5">IF(AND(U8&lt;=T8),"Đúng","Sai")</f>
        <v>Đúng</v>
      </c>
    </row>
    <row r="9" spans="1:27" s="5" customFormat="1" ht="26.25" customHeight="1" x14ac:dyDescent="0.2">
      <c r="A9" s="146"/>
      <c r="B9" s="841" t="s">
        <v>559</v>
      </c>
      <c r="C9" s="145">
        <f t="shared" si="1"/>
        <v>0</v>
      </c>
      <c r="D9" s="76"/>
      <c r="E9" s="76"/>
      <c r="F9" s="353"/>
      <c r="G9" s="353"/>
      <c r="H9" s="76"/>
      <c r="I9" s="386"/>
      <c r="J9" s="386"/>
      <c r="K9" s="386"/>
      <c r="L9" s="76"/>
      <c r="M9" s="76"/>
      <c r="N9" s="76"/>
      <c r="O9" s="76"/>
      <c r="P9" s="76"/>
      <c r="Q9" s="76"/>
      <c r="R9" s="389"/>
      <c r="S9" s="387"/>
      <c r="T9" s="387"/>
      <c r="U9" s="387"/>
      <c r="V9" s="93" t="str">
        <f t="shared" si="2"/>
        <v>Đúng</v>
      </c>
      <c r="W9" s="93" t="str">
        <f t="shared" si="3"/>
        <v>Đúng</v>
      </c>
      <c r="X9" s="93" t="str">
        <f t="shared" si="4"/>
        <v>Đúng</v>
      </c>
      <c r="Y9" s="93" t="str">
        <f t="shared" si="5"/>
        <v>Đúng</v>
      </c>
    </row>
    <row r="10" spans="1:27" s="5" customFormat="1" ht="21" customHeight="1" x14ac:dyDescent="0.2">
      <c r="A10" s="146"/>
      <c r="B10" s="172" t="s">
        <v>251</v>
      </c>
      <c r="C10" s="145">
        <f t="shared" si="1"/>
        <v>0</v>
      </c>
      <c r="D10" s="76"/>
      <c r="E10" s="76"/>
      <c r="F10" s="76"/>
      <c r="G10" s="353"/>
      <c r="H10" s="76"/>
      <c r="I10" s="386"/>
      <c r="J10" s="386"/>
      <c r="K10" s="386"/>
      <c r="L10" s="76"/>
      <c r="M10" s="76"/>
      <c r="N10" s="76"/>
      <c r="O10" s="76"/>
      <c r="P10" s="76"/>
      <c r="Q10" s="76"/>
      <c r="R10" s="389"/>
      <c r="S10" s="387"/>
      <c r="T10" s="387"/>
      <c r="U10" s="387"/>
      <c r="V10" s="93" t="str">
        <f t="shared" si="2"/>
        <v>Đúng</v>
      </c>
      <c r="W10" s="93" t="str">
        <f t="shared" si="3"/>
        <v>Đúng</v>
      </c>
      <c r="X10" s="93" t="str">
        <f t="shared" si="4"/>
        <v>Đúng</v>
      </c>
      <c r="Y10" s="93" t="str">
        <f t="shared" si="5"/>
        <v>Đúng</v>
      </c>
    </row>
    <row r="11" spans="1:27" s="5" customFormat="1" ht="21" customHeight="1" x14ac:dyDescent="0.2">
      <c r="A11" s="146"/>
      <c r="B11" s="172" t="s">
        <v>9</v>
      </c>
      <c r="C11" s="145">
        <f t="shared" si="1"/>
        <v>0</v>
      </c>
      <c r="D11" s="76"/>
      <c r="E11" s="76"/>
      <c r="F11" s="76"/>
      <c r="G11" s="76"/>
      <c r="H11" s="76"/>
      <c r="I11" s="76"/>
      <c r="J11" s="76"/>
      <c r="K11" s="76"/>
      <c r="L11" s="76"/>
      <c r="M11" s="76"/>
      <c r="N11" s="76"/>
      <c r="O11" s="76"/>
      <c r="P11" s="76"/>
      <c r="Q11" s="76"/>
      <c r="R11" s="389"/>
      <c r="S11" s="76"/>
      <c r="T11" s="76"/>
      <c r="U11" s="76"/>
      <c r="V11" s="93" t="str">
        <f t="shared" si="2"/>
        <v>Đúng</v>
      </c>
      <c r="W11" s="93" t="str">
        <f t="shared" si="3"/>
        <v>Đúng</v>
      </c>
      <c r="X11" s="93" t="str">
        <f t="shared" si="4"/>
        <v>Đúng</v>
      </c>
      <c r="Y11" s="93" t="str">
        <f t="shared" si="5"/>
        <v>Đúng</v>
      </c>
    </row>
    <row r="12" spans="1:27" s="5" customFormat="1" ht="21" customHeight="1" x14ac:dyDescent="0.2">
      <c r="A12" s="173"/>
      <c r="B12" s="174" t="s">
        <v>248</v>
      </c>
      <c r="C12" s="145">
        <f t="shared" si="1"/>
        <v>0</v>
      </c>
      <c r="D12" s="376"/>
      <c r="E12" s="376"/>
      <c r="F12" s="376"/>
      <c r="G12" s="376"/>
      <c r="H12" s="376"/>
      <c r="I12" s="376"/>
      <c r="J12" s="376"/>
      <c r="K12" s="376"/>
      <c r="L12" s="376"/>
      <c r="M12" s="376"/>
      <c r="N12" s="376"/>
      <c r="O12" s="376"/>
      <c r="P12" s="376"/>
      <c r="Q12" s="76"/>
      <c r="R12" s="389"/>
      <c r="S12" s="376"/>
      <c r="T12" s="376"/>
      <c r="U12" s="376"/>
      <c r="V12" s="93" t="str">
        <f t="shared" si="2"/>
        <v>Đúng</v>
      </c>
      <c r="W12" s="93" t="str">
        <f t="shared" si="3"/>
        <v>Đúng</v>
      </c>
      <c r="X12" s="93" t="str">
        <f t="shared" si="4"/>
        <v>Đúng</v>
      </c>
      <c r="Y12" s="93" t="str">
        <f t="shared" si="5"/>
        <v>Đúng</v>
      </c>
    </row>
    <row r="13" spans="1:27" s="5" customFormat="1" ht="21" customHeight="1" x14ac:dyDescent="0.2">
      <c r="A13" s="175"/>
      <c r="B13" s="176" t="s">
        <v>249</v>
      </c>
      <c r="C13" s="147">
        <f t="shared" si="1"/>
        <v>0</v>
      </c>
      <c r="D13" s="77"/>
      <c r="E13" s="77"/>
      <c r="F13" s="77"/>
      <c r="G13" s="77"/>
      <c r="H13" s="77"/>
      <c r="I13" s="77"/>
      <c r="J13" s="77"/>
      <c r="K13" s="77"/>
      <c r="L13" s="77"/>
      <c r="M13" s="77"/>
      <c r="N13" s="77"/>
      <c r="O13" s="77"/>
      <c r="P13" s="77"/>
      <c r="Q13" s="77"/>
      <c r="R13" s="390"/>
      <c r="S13" s="77"/>
      <c r="T13" s="77"/>
      <c r="U13" s="77"/>
      <c r="V13" s="93" t="str">
        <f t="shared" si="2"/>
        <v>Đúng</v>
      </c>
      <c r="W13" s="93" t="str">
        <f t="shared" si="3"/>
        <v>Đúng</v>
      </c>
      <c r="X13" s="93" t="str">
        <f t="shared" si="4"/>
        <v>Đúng</v>
      </c>
      <c r="Y13" s="93" t="str">
        <f t="shared" si="5"/>
        <v>Đúng</v>
      </c>
    </row>
    <row r="14" spans="1:27" s="5" customFormat="1" ht="21" customHeight="1" x14ac:dyDescent="0.2">
      <c r="A14" s="167" t="s">
        <v>23</v>
      </c>
      <c r="B14" s="177" t="s">
        <v>395</v>
      </c>
      <c r="C14" s="309">
        <f t="shared" si="1"/>
        <v>0</v>
      </c>
      <c r="D14" s="309">
        <f>SUM(D15:D18)</f>
        <v>0</v>
      </c>
      <c r="E14" s="309">
        <f t="shared" ref="E14:N14" si="6">SUM(E15:E18)</f>
        <v>0</v>
      </c>
      <c r="F14" s="309">
        <f t="shared" si="6"/>
        <v>0</v>
      </c>
      <c r="G14" s="309">
        <f t="shared" si="6"/>
        <v>0</v>
      </c>
      <c r="H14" s="309">
        <f t="shared" si="6"/>
        <v>0</v>
      </c>
      <c r="I14" s="309">
        <f t="shared" si="6"/>
        <v>0</v>
      </c>
      <c r="J14" s="309">
        <f t="shared" si="6"/>
        <v>0</v>
      </c>
      <c r="K14" s="309">
        <f t="shared" si="6"/>
        <v>0</v>
      </c>
      <c r="L14" s="309">
        <f t="shared" si="6"/>
        <v>0</v>
      </c>
      <c r="M14" s="309">
        <f t="shared" si="6"/>
        <v>0</v>
      </c>
      <c r="N14" s="309">
        <f t="shared" si="6"/>
        <v>0</v>
      </c>
      <c r="O14" s="351"/>
      <c r="P14" s="351"/>
      <c r="Q14" s="351"/>
      <c r="R14" s="351"/>
      <c r="S14" s="351"/>
      <c r="T14" s="351"/>
      <c r="U14" s="351"/>
      <c r="V14" s="63"/>
      <c r="W14" s="63"/>
      <c r="X14" s="63"/>
      <c r="Y14" s="63"/>
    </row>
    <row r="15" spans="1:27" s="5" customFormat="1" ht="21" customHeight="1" x14ac:dyDescent="0.2">
      <c r="A15" s="146"/>
      <c r="B15" s="144" t="s">
        <v>378</v>
      </c>
      <c r="C15" s="142">
        <f t="shared" si="1"/>
        <v>0</v>
      </c>
      <c r="D15" s="76"/>
      <c r="E15" s="76"/>
      <c r="F15" s="376"/>
      <c r="G15" s="376"/>
      <c r="H15" s="388"/>
      <c r="I15" s="388"/>
      <c r="J15" s="388"/>
      <c r="K15" s="388"/>
      <c r="L15" s="388"/>
      <c r="M15" s="388"/>
      <c r="N15" s="388"/>
      <c r="O15" s="352"/>
      <c r="P15" s="352"/>
      <c r="Q15" s="352"/>
      <c r="R15" s="352"/>
      <c r="S15" s="352"/>
      <c r="T15" s="352"/>
      <c r="U15" s="352"/>
      <c r="V15" s="93" t="str">
        <f>IF(AND(H15&lt;=C15,I15&lt;=C15,J15&lt;=C15,K15&lt;=C15,L15&lt;=C15,M15&lt;=C15,N15&lt;=C15),"Đúng","Sai")</f>
        <v>Đúng</v>
      </c>
      <c r="W15" s="93"/>
      <c r="X15" s="93"/>
      <c r="Y15" s="63"/>
      <c r="AA15" s="93"/>
    </row>
    <row r="16" spans="1:27" s="5" customFormat="1" ht="21" customHeight="1" x14ac:dyDescent="0.2">
      <c r="A16" s="146"/>
      <c r="B16" s="144" t="s">
        <v>175</v>
      </c>
      <c r="C16" s="145">
        <f t="shared" si="1"/>
        <v>0</v>
      </c>
      <c r="D16" s="76"/>
      <c r="E16" s="76"/>
      <c r="F16" s="376"/>
      <c r="G16" s="376"/>
      <c r="H16" s="388"/>
      <c r="I16" s="388"/>
      <c r="J16" s="388"/>
      <c r="K16" s="388"/>
      <c r="L16" s="388"/>
      <c r="M16" s="388"/>
      <c r="N16" s="388"/>
      <c r="O16" s="352"/>
      <c r="P16" s="352"/>
      <c r="Q16" s="352"/>
      <c r="R16" s="352"/>
      <c r="S16" s="352"/>
      <c r="T16" s="352"/>
      <c r="U16" s="352"/>
      <c r="V16" s="93" t="str">
        <f t="shared" ref="V16:V22" si="7">IF(AND(H16&lt;=C16,I16&lt;=C16,J16&lt;=C16,K16&lt;=C16,L16&lt;=C16,M16&lt;=C16,N16&lt;=C16),"Đúng","Sai")</f>
        <v>Đúng</v>
      </c>
      <c r="W16" s="93"/>
      <c r="X16" s="93"/>
      <c r="Y16" s="63"/>
      <c r="AA16" s="93"/>
    </row>
    <row r="17" spans="1:27" s="5" customFormat="1" ht="21" customHeight="1" x14ac:dyDescent="0.2">
      <c r="A17" s="146"/>
      <c r="B17" s="144" t="s">
        <v>176</v>
      </c>
      <c r="C17" s="145">
        <f t="shared" si="1"/>
        <v>0</v>
      </c>
      <c r="D17" s="76"/>
      <c r="E17" s="76"/>
      <c r="F17" s="76"/>
      <c r="G17" s="76"/>
      <c r="H17" s="76"/>
      <c r="I17" s="76"/>
      <c r="J17" s="76"/>
      <c r="K17" s="76"/>
      <c r="L17" s="76"/>
      <c r="M17" s="76"/>
      <c r="N17" s="76"/>
      <c r="O17" s="352"/>
      <c r="P17" s="352"/>
      <c r="Q17" s="352"/>
      <c r="R17" s="352"/>
      <c r="S17" s="352"/>
      <c r="T17" s="352"/>
      <c r="U17" s="352"/>
      <c r="V17" s="93" t="str">
        <f t="shared" si="7"/>
        <v>Đúng</v>
      </c>
      <c r="W17" s="93"/>
      <c r="X17" s="93"/>
      <c r="Y17" s="63"/>
      <c r="Z17" s="93"/>
      <c r="AA17" s="93"/>
    </row>
    <row r="18" spans="1:27" s="5" customFormat="1" ht="21" customHeight="1" x14ac:dyDescent="0.2">
      <c r="A18" s="146"/>
      <c r="B18" s="144" t="s">
        <v>177</v>
      </c>
      <c r="C18" s="145">
        <f t="shared" si="1"/>
        <v>0</v>
      </c>
      <c r="D18" s="76"/>
      <c r="E18" s="76"/>
      <c r="F18" s="76"/>
      <c r="G18" s="76"/>
      <c r="H18" s="76"/>
      <c r="I18" s="76"/>
      <c r="J18" s="76"/>
      <c r="K18" s="76"/>
      <c r="L18" s="76"/>
      <c r="M18" s="76"/>
      <c r="N18" s="76"/>
      <c r="O18" s="352"/>
      <c r="P18" s="352"/>
      <c r="Q18" s="352"/>
      <c r="R18" s="352"/>
      <c r="S18" s="352"/>
      <c r="T18" s="352"/>
      <c r="U18" s="352"/>
      <c r="V18" s="93" t="str">
        <f t="shared" si="7"/>
        <v>Đúng</v>
      </c>
      <c r="W18" s="93"/>
      <c r="X18" s="93"/>
      <c r="Y18" s="63"/>
      <c r="Z18" s="93"/>
      <c r="AA18" s="93"/>
    </row>
    <row r="19" spans="1:27" s="5" customFormat="1" ht="26.25" customHeight="1" x14ac:dyDescent="0.2">
      <c r="A19" s="146"/>
      <c r="B19" s="144" t="s">
        <v>486</v>
      </c>
      <c r="C19" s="145">
        <f t="shared" si="1"/>
        <v>0</v>
      </c>
      <c r="D19" s="76"/>
      <c r="E19" s="76"/>
      <c r="F19" s="376"/>
      <c r="G19" s="376"/>
      <c r="H19" s="388"/>
      <c r="I19" s="388"/>
      <c r="J19" s="388"/>
      <c r="K19" s="388"/>
      <c r="L19" s="388"/>
      <c r="M19" s="388"/>
      <c r="N19" s="388"/>
      <c r="O19" s="352"/>
      <c r="P19" s="352"/>
      <c r="Q19" s="352"/>
      <c r="R19" s="352"/>
      <c r="S19" s="352"/>
      <c r="T19" s="352"/>
      <c r="U19" s="352"/>
      <c r="V19" s="93" t="str">
        <f t="shared" si="7"/>
        <v>Đúng</v>
      </c>
      <c r="W19" s="93"/>
      <c r="X19" s="93"/>
      <c r="Y19" s="63"/>
      <c r="Z19" s="93"/>
      <c r="AA19" s="93"/>
    </row>
    <row r="20" spans="1:27" s="5" customFormat="1" ht="21" customHeight="1" x14ac:dyDescent="0.2">
      <c r="A20" s="146"/>
      <c r="B20" s="144" t="s">
        <v>17</v>
      </c>
      <c r="C20" s="145">
        <f t="shared" si="1"/>
        <v>0</v>
      </c>
      <c r="D20" s="76"/>
      <c r="E20" s="76"/>
      <c r="F20" s="76"/>
      <c r="G20" s="76"/>
      <c r="H20" s="379"/>
      <c r="I20" s="379"/>
      <c r="J20" s="379"/>
      <c r="K20" s="379"/>
      <c r="L20" s="379"/>
      <c r="M20" s="379"/>
      <c r="N20" s="379"/>
      <c r="O20" s="353"/>
      <c r="P20" s="353"/>
      <c r="Q20" s="353"/>
      <c r="R20" s="353"/>
      <c r="S20" s="353"/>
      <c r="T20" s="353"/>
      <c r="U20" s="353"/>
      <c r="V20" s="93" t="str">
        <f t="shared" si="7"/>
        <v>Đúng</v>
      </c>
      <c r="W20" s="93"/>
      <c r="X20" s="93"/>
      <c r="Y20" s="93"/>
      <c r="Z20" s="93"/>
      <c r="AA20" s="93"/>
    </row>
    <row r="21" spans="1:27" s="5" customFormat="1" ht="21" customHeight="1" x14ac:dyDescent="0.2">
      <c r="A21" s="175"/>
      <c r="B21" s="178" t="s">
        <v>18</v>
      </c>
      <c r="C21" s="147">
        <f t="shared" si="1"/>
        <v>0</v>
      </c>
      <c r="D21" s="77"/>
      <c r="E21" s="77"/>
      <c r="F21" s="77"/>
      <c r="G21" s="77"/>
      <c r="H21" s="382"/>
      <c r="I21" s="382"/>
      <c r="J21" s="382"/>
      <c r="K21" s="382"/>
      <c r="L21" s="382"/>
      <c r="M21" s="382"/>
      <c r="N21" s="382"/>
      <c r="O21" s="354"/>
      <c r="P21" s="354"/>
      <c r="Q21" s="354"/>
      <c r="R21" s="354"/>
      <c r="S21" s="354"/>
      <c r="T21" s="354"/>
      <c r="U21" s="354"/>
      <c r="V21" s="93" t="str">
        <f t="shared" si="7"/>
        <v>Đúng</v>
      </c>
      <c r="W21" s="93"/>
      <c r="X21" s="93"/>
      <c r="Y21" s="93"/>
      <c r="Z21" s="93"/>
      <c r="AA21" s="93"/>
    </row>
    <row r="22" spans="1:27" s="5" customFormat="1" ht="21" customHeight="1" x14ac:dyDescent="0.2">
      <c r="A22" s="167"/>
      <c r="B22" s="177" t="s">
        <v>181</v>
      </c>
      <c r="C22" s="147">
        <f t="shared" si="1"/>
        <v>0</v>
      </c>
      <c r="D22" s="384"/>
      <c r="E22" s="384"/>
      <c r="F22" s="384"/>
      <c r="G22" s="384"/>
      <c r="H22" s="798"/>
      <c r="I22" s="798"/>
      <c r="J22" s="798"/>
      <c r="K22" s="798"/>
      <c r="L22" s="798"/>
      <c r="M22" s="798"/>
      <c r="N22" s="798"/>
      <c r="O22" s="385"/>
      <c r="P22" s="385"/>
      <c r="Q22" s="385"/>
      <c r="R22" s="385"/>
      <c r="S22" s="385"/>
      <c r="T22" s="385"/>
      <c r="U22" s="385"/>
      <c r="V22" s="93" t="str">
        <f t="shared" si="7"/>
        <v>Đúng</v>
      </c>
      <c r="W22" s="93"/>
      <c r="X22" s="93"/>
      <c r="Y22" s="93"/>
      <c r="Z22" s="93"/>
      <c r="AA22" s="93"/>
    </row>
    <row r="23" spans="1:27" x14ac:dyDescent="0.25">
      <c r="Y23" s="93"/>
      <c r="Z23" s="93"/>
      <c r="AA23" s="93"/>
    </row>
    <row r="24" spans="1:27" x14ac:dyDescent="0.25">
      <c r="B24" s="8"/>
      <c r="C24" s="93" t="str">
        <f t="shared" ref="C24:N24" si="8">IF(C7=C14,"Đúng","Sai")</f>
        <v>Đúng</v>
      </c>
      <c r="D24" s="93" t="str">
        <f t="shared" si="8"/>
        <v>Đúng</v>
      </c>
      <c r="E24" s="93" t="str">
        <f t="shared" si="8"/>
        <v>Đúng</v>
      </c>
      <c r="F24" s="93" t="str">
        <f t="shared" si="8"/>
        <v>Đúng</v>
      </c>
      <c r="G24" s="93" t="str">
        <f t="shared" si="8"/>
        <v>Đúng</v>
      </c>
      <c r="H24" s="93" t="str">
        <f t="shared" si="8"/>
        <v>Đúng</v>
      </c>
      <c r="I24" s="93" t="str">
        <f t="shared" si="8"/>
        <v>Đúng</v>
      </c>
      <c r="J24" s="93" t="str">
        <f t="shared" si="8"/>
        <v>Đúng</v>
      </c>
      <c r="K24" s="93" t="str">
        <f t="shared" si="8"/>
        <v>Đúng</v>
      </c>
      <c r="L24" s="93" t="str">
        <f t="shared" si="8"/>
        <v>Đúng</v>
      </c>
      <c r="M24" s="93" t="str">
        <f t="shared" si="8"/>
        <v>Đúng</v>
      </c>
      <c r="N24" s="93" t="str">
        <f t="shared" si="8"/>
        <v>Đúng</v>
      </c>
      <c r="O24" s="93"/>
      <c r="P24" s="93"/>
      <c r="Q24" s="93"/>
      <c r="R24" s="93"/>
      <c r="S24" s="93"/>
      <c r="T24" s="93"/>
      <c r="U24" s="93"/>
      <c r="V24" s="278"/>
      <c r="W24" s="278"/>
      <c r="X24" s="278"/>
      <c r="Y24" s="93"/>
      <c r="Z24" s="93"/>
    </row>
    <row r="25" spans="1:27" x14ac:dyDescent="0.25">
      <c r="B25" s="8"/>
      <c r="C25" s="93" t="str">
        <f>IF(C18=C19+C20,"Đúng","Sai")</f>
        <v>Đúng</v>
      </c>
      <c r="D25" s="93" t="str">
        <f t="shared" ref="D25:N25" si="9">IF(D18=D19+D20,"Đúng","Sai")</f>
        <v>Đúng</v>
      </c>
      <c r="E25" s="93" t="str">
        <f t="shared" si="9"/>
        <v>Đúng</v>
      </c>
      <c r="F25" s="93" t="str">
        <f t="shared" si="9"/>
        <v>Đúng</v>
      </c>
      <c r="G25" s="93" t="str">
        <f t="shared" si="9"/>
        <v>Đúng</v>
      </c>
      <c r="H25" s="93" t="str">
        <f t="shared" si="9"/>
        <v>Đúng</v>
      </c>
      <c r="I25" s="93" t="str">
        <f t="shared" si="9"/>
        <v>Đúng</v>
      </c>
      <c r="J25" s="93" t="str">
        <f t="shared" si="9"/>
        <v>Đúng</v>
      </c>
      <c r="K25" s="93" t="str">
        <f t="shared" si="9"/>
        <v>Đúng</v>
      </c>
      <c r="L25" s="93" t="str">
        <f t="shared" si="9"/>
        <v>Đúng</v>
      </c>
      <c r="M25" s="93" t="str">
        <f t="shared" si="9"/>
        <v>Đúng</v>
      </c>
      <c r="N25" s="93" t="str">
        <f t="shared" si="9"/>
        <v>Đúng</v>
      </c>
      <c r="O25" s="93"/>
      <c r="P25" s="93"/>
      <c r="Q25" s="93"/>
      <c r="R25" s="93"/>
      <c r="S25" s="93"/>
      <c r="T25" s="93"/>
      <c r="U25" s="93"/>
      <c r="V25" s="278"/>
      <c r="W25" s="278"/>
      <c r="X25" s="278"/>
      <c r="Y25" s="93"/>
      <c r="Z25" s="93"/>
    </row>
    <row r="26" spans="1:27" x14ac:dyDescent="0.25">
      <c r="B26" s="8"/>
      <c r="C26" s="93" t="str">
        <f>IF(C21&lt;=C20,"Đúng","Sai")</f>
        <v>Đúng</v>
      </c>
      <c r="D26" s="93" t="str">
        <f t="shared" ref="D26:N26" si="10">IF(D21&lt;=D20,"Đúng","Sai")</f>
        <v>Đúng</v>
      </c>
      <c r="E26" s="93" t="str">
        <f t="shared" si="10"/>
        <v>Đúng</v>
      </c>
      <c r="F26" s="93" t="str">
        <f t="shared" si="10"/>
        <v>Đúng</v>
      </c>
      <c r="G26" s="93" t="str">
        <f t="shared" si="10"/>
        <v>Đúng</v>
      </c>
      <c r="H26" s="93" t="str">
        <f t="shared" si="10"/>
        <v>Đúng</v>
      </c>
      <c r="I26" s="93" t="str">
        <f t="shared" si="10"/>
        <v>Đúng</v>
      </c>
      <c r="J26" s="93" t="str">
        <f t="shared" si="10"/>
        <v>Đúng</v>
      </c>
      <c r="K26" s="93" t="str">
        <f t="shared" si="10"/>
        <v>Đúng</v>
      </c>
      <c r="L26" s="93" t="str">
        <f t="shared" si="10"/>
        <v>Đúng</v>
      </c>
      <c r="M26" s="93" t="str">
        <f t="shared" si="10"/>
        <v>Đúng</v>
      </c>
      <c r="N26" s="93" t="str">
        <f t="shared" si="10"/>
        <v>Đúng</v>
      </c>
      <c r="O26" s="93"/>
      <c r="P26" s="93"/>
      <c r="Q26" s="93"/>
      <c r="R26" s="93"/>
      <c r="S26" s="93"/>
      <c r="T26" s="93"/>
      <c r="U26" s="93"/>
      <c r="V26" s="278"/>
      <c r="W26" s="278"/>
      <c r="X26" s="278"/>
      <c r="Y26" s="93"/>
    </row>
    <row r="27" spans="1:27" x14ac:dyDescent="0.25">
      <c r="B27" s="8"/>
      <c r="C27" s="93" t="str">
        <f t="shared" ref="C27:N27" si="11">IF(C22&lt;=C7,"Đúng","Sai")</f>
        <v>Đúng</v>
      </c>
      <c r="D27" s="93" t="str">
        <f t="shared" si="11"/>
        <v>Đúng</v>
      </c>
      <c r="E27" s="93" t="str">
        <f t="shared" si="11"/>
        <v>Đúng</v>
      </c>
      <c r="F27" s="93" t="str">
        <f t="shared" si="11"/>
        <v>Đúng</v>
      </c>
      <c r="G27" s="93" t="str">
        <f t="shared" si="11"/>
        <v>Đúng</v>
      </c>
      <c r="H27" s="93" t="str">
        <f t="shared" si="11"/>
        <v>Đúng</v>
      </c>
      <c r="I27" s="93" t="str">
        <f t="shared" si="11"/>
        <v>Đúng</v>
      </c>
      <c r="J27" s="93" t="str">
        <f t="shared" si="11"/>
        <v>Đúng</v>
      </c>
      <c r="K27" s="93" t="str">
        <f t="shared" si="11"/>
        <v>Đúng</v>
      </c>
      <c r="L27" s="93" t="str">
        <f t="shared" si="11"/>
        <v>Đúng</v>
      </c>
      <c r="M27" s="93" t="str">
        <f t="shared" si="11"/>
        <v>Đúng</v>
      </c>
      <c r="N27" s="93" t="str">
        <f t="shared" si="11"/>
        <v>Đúng</v>
      </c>
      <c r="O27" s="93"/>
      <c r="P27" s="93"/>
      <c r="Q27" s="93"/>
      <c r="R27" s="93"/>
      <c r="S27" s="93"/>
      <c r="T27" s="93"/>
      <c r="U27" s="93"/>
      <c r="V27" s="278"/>
      <c r="W27" s="278"/>
      <c r="X27" s="278"/>
      <c r="Y27" s="93"/>
    </row>
    <row r="28" spans="1:27" x14ac:dyDescent="0.25">
      <c r="B28" s="8"/>
      <c r="C28" s="93" t="str">
        <f>IF(O7=C15,"Đúng","Sai")</f>
        <v>Đúng</v>
      </c>
      <c r="D28" s="278"/>
      <c r="E28" s="278"/>
      <c r="F28" s="278"/>
      <c r="G28" s="278"/>
      <c r="H28" s="278"/>
      <c r="I28" s="278"/>
      <c r="J28" s="278"/>
      <c r="K28" s="278"/>
      <c r="L28" s="278"/>
      <c r="M28" s="278"/>
      <c r="N28" s="278"/>
      <c r="O28" s="279"/>
      <c r="P28" s="279"/>
      <c r="Q28" s="278"/>
      <c r="R28" s="278"/>
      <c r="S28" s="278"/>
      <c r="T28" s="278"/>
      <c r="U28" s="278"/>
      <c r="V28" s="278"/>
      <c r="W28" s="278"/>
      <c r="X28" s="278"/>
      <c r="Y28" s="93"/>
    </row>
    <row r="29" spans="1:27" x14ac:dyDescent="0.25">
      <c r="B29" s="8"/>
      <c r="C29" s="93" t="str">
        <f>IF(P7=C16,"Đúng","Sai")</f>
        <v>Đúng</v>
      </c>
      <c r="D29" s="278"/>
      <c r="E29" s="278"/>
      <c r="F29" s="278"/>
      <c r="G29" s="278"/>
      <c r="H29" s="278"/>
      <c r="I29" s="278"/>
      <c r="J29" s="278"/>
      <c r="K29" s="278"/>
      <c r="L29" s="278"/>
      <c r="M29" s="278"/>
      <c r="N29" s="278"/>
      <c r="O29" s="278"/>
      <c r="P29" s="278"/>
      <c r="Q29" s="278"/>
      <c r="R29" s="278"/>
      <c r="S29" s="278"/>
      <c r="T29" s="278"/>
      <c r="U29" s="278"/>
      <c r="V29" s="278"/>
      <c r="W29" s="278"/>
      <c r="X29" s="278"/>
      <c r="Y29" s="93"/>
    </row>
    <row r="30" spans="1:27" x14ac:dyDescent="0.25">
      <c r="B30" s="8"/>
      <c r="C30" s="93" t="str">
        <f>IF(Q7=C17,"Đúng","Sai")</f>
        <v>Đúng</v>
      </c>
      <c r="D30" s="278"/>
      <c r="E30" s="278"/>
      <c r="F30" s="278"/>
      <c r="G30" s="278"/>
      <c r="H30" s="278"/>
      <c r="I30" s="278"/>
      <c r="J30" s="278"/>
      <c r="K30" s="278"/>
      <c r="L30" s="278"/>
      <c r="M30" s="278"/>
      <c r="N30" s="278"/>
      <c r="O30" s="278"/>
      <c r="P30" s="278"/>
      <c r="Q30" s="278"/>
      <c r="R30" s="278"/>
      <c r="S30" s="278"/>
      <c r="T30" s="278"/>
      <c r="U30" s="278"/>
      <c r="V30" s="278"/>
      <c r="W30" s="278"/>
      <c r="X30" s="278"/>
    </row>
    <row r="31" spans="1:27" x14ac:dyDescent="0.25">
      <c r="B31" s="8"/>
      <c r="C31" s="93" t="str">
        <f>IF(R7=C18,"Đúng","Sai")</f>
        <v>Đúng</v>
      </c>
      <c r="D31" s="278"/>
      <c r="E31" s="278"/>
      <c r="F31" s="278"/>
      <c r="G31" s="278"/>
      <c r="H31" s="278"/>
      <c r="I31" s="278"/>
      <c r="J31" s="278"/>
      <c r="K31" s="278"/>
      <c r="L31" s="278"/>
      <c r="M31" s="278"/>
      <c r="N31" s="278"/>
      <c r="O31" s="278"/>
      <c r="P31" s="278"/>
      <c r="Q31" s="278"/>
      <c r="R31" s="278"/>
      <c r="S31" s="278"/>
      <c r="T31" s="278"/>
      <c r="U31" s="278"/>
      <c r="V31" s="278"/>
      <c r="W31" s="278"/>
      <c r="X31" s="278"/>
    </row>
    <row r="32" spans="1:27" x14ac:dyDescent="0.25">
      <c r="B32" s="8"/>
      <c r="C32" s="93" t="str">
        <f>IF(S7=C19,"Đúng","Sai")</f>
        <v>Đúng</v>
      </c>
      <c r="D32" s="278"/>
      <c r="E32" s="278"/>
      <c r="F32" s="278"/>
      <c r="G32" s="278"/>
      <c r="H32" s="278"/>
      <c r="I32" s="278"/>
      <c r="J32" s="278"/>
      <c r="K32" s="278"/>
      <c r="L32" s="278"/>
      <c r="M32" s="278"/>
      <c r="N32" s="278"/>
      <c r="O32" s="278"/>
      <c r="P32" s="278"/>
      <c r="Q32" s="278"/>
      <c r="R32" s="278"/>
      <c r="S32" s="278"/>
      <c r="T32" s="278"/>
      <c r="U32" s="278"/>
      <c r="V32" s="278"/>
      <c r="W32" s="278"/>
      <c r="X32" s="278"/>
    </row>
    <row r="33" spans="2:24" x14ac:dyDescent="0.25">
      <c r="B33" s="8"/>
      <c r="C33" s="93" t="str">
        <f>IF(T7=C20,"Đúng","Sai")</f>
        <v>Đúng</v>
      </c>
      <c r="D33" s="278"/>
      <c r="E33" s="278"/>
      <c r="F33" s="278"/>
      <c r="G33" s="278"/>
      <c r="H33" s="278"/>
      <c r="I33" s="278"/>
      <c r="J33" s="278"/>
      <c r="K33" s="278"/>
      <c r="L33" s="278"/>
      <c r="M33" s="278"/>
      <c r="N33" s="278"/>
      <c r="O33" s="278"/>
      <c r="P33" s="278"/>
      <c r="Q33" s="278"/>
      <c r="R33" s="278"/>
      <c r="S33" s="278"/>
      <c r="T33" s="278"/>
      <c r="U33" s="278"/>
      <c r="V33" s="278"/>
      <c r="W33" s="278"/>
      <c r="X33" s="278"/>
    </row>
    <row r="34" spans="2:24" x14ac:dyDescent="0.25">
      <c r="B34" s="8"/>
      <c r="C34" s="93" t="str">
        <f>IF(U7=C21,"Đúng","Sai")</f>
        <v>Đúng</v>
      </c>
      <c r="D34" s="278"/>
      <c r="E34" s="278"/>
      <c r="F34" s="278"/>
      <c r="G34" s="278"/>
      <c r="H34" s="278"/>
      <c r="I34" s="278"/>
      <c r="J34" s="278"/>
      <c r="K34" s="278"/>
      <c r="L34" s="278"/>
      <c r="M34" s="278"/>
      <c r="N34" s="278"/>
      <c r="O34" s="278"/>
      <c r="P34" s="278"/>
      <c r="Q34" s="278"/>
      <c r="R34" s="278"/>
      <c r="S34" s="278"/>
      <c r="T34" s="278"/>
      <c r="U34" s="278"/>
      <c r="V34" s="278"/>
      <c r="W34" s="278"/>
      <c r="X34" s="278"/>
    </row>
    <row r="35" spans="2:24" x14ac:dyDescent="0.25">
      <c r="B35" s="8"/>
      <c r="C35" s="79"/>
      <c r="D35" s="8"/>
      <c r="E35" s="8"/>
      <c r="F35" s="8"/>
      <c r="G35" s="8"/>
      <c r="H35" s="8"/>
      <c r="I35" s="8"/>
      <c r="J35" s="8"/>
      <c r="K35" s="8"/>
      <c r="L35" s="8"/>
      <c r="M35" s="8"/>
      <c r="N35" s="8"/>
      <c r="O35" s="8"/>
      <c r="P35" s="8"/>
      <c r="Q35" s="8"/>
      <c r="R35" s="8"/>
      <c r="S35" s="8"/>
      <c r="T35" s="8"/>
      <c r="U35" s="8"/>
      <c r="V35" s="278"/>
      <c r="W35" s="278"/>
      <c r="X35" s="278"/>
    </row>
    <row r="36" spans="2:24" x14ac:dyDescent="0.25">
      <c r="C36" s="81"/>
    </row>
  </sheetData>
  <sheetProtection formatCells="0" formatColumns="0" formatRows="0"/>
  <mergeCells count="25">
    <mergeCell ref="J4:J5"/>
    <mergeCell ref="A1:R1"/>
    <mergeCell ref="S1:U1"/>
    <mergeCell ref="A3:A5"/>
    <mergeCell ref="B3:B5"/>
    <mergeCell ref="C3:C5"/>
    <mergeCell ref="D3:G3"/>
    <mergeCell ref="H3:N3"/>
    <mergeCell ref="O3:U3"/>
    <mergeCell ref="D4:D5"/>
    <mergeCell ref="E4:E5"/>
    <mergeCell ref="F4:F5"/>
    <mergeCell ref="G4:G5"/>
    <mergeCell ref="H4:H5"/>
    <mergeCell ref="I4:I5"/>
    <mergeCell ref="O2:U2"/>
    <mergeCell ref="R4:R5"/>
    <mergeCell ref="S4:U4"/>
    <mergeCell ref="K4:K5"/>
    <mergeCell ref="L4:L5"/>
    <mergeCell ref="M4:M5"/>
    <mergeCell ref="N4:N5"/>
    <mergeCell ref="O4:O5"/>
    <mergeCell ref="Q4:Q5"/>
    <mergeCell ref="P4:P5"/>
  </mergeCells>
  <conditionalFormatting sqref="V23:X1048576 V1:X6 V14:X14">
    <cfRule type="cellIs" dxfId="19" priority="11" operator="equal">
      <formula>"Đúng"</formula>
    </cfRule>
  </conditionalFormatting>
  <conditionalFormatting sqref="V7:Y13 V15:X22">
    <cfRule type="cellIs" dxfId="18" priority="6" operator="equal">
      <formula>"Đúng"</formula>
    </cfRule>
  </conditionalFormatting>
  <conditionalFormatting sqref="Y20:Y29">
    <cfRule type="cellIs" dxfId="17" priority="4" operator="equal">
      <formula>"Đúng"</formula>
    </cfRule>
  </conditionalFormatting>
  <conditionalFormatting sqref="Z17:Z25">
    <cfRule type="cellIs" dxfId="16" priority="2" operator="equal">
      <formula>"Đúng"</formula>
    </cfRule>
  </conditionalFormatting>
  <conditionalFormatting sqref="AA15:AA23">
    <cfRule type="cellIs" dxfId="15" priority="1" operator="equal">
      <formula>"Đúng"</formula>
    </cfRule>
  </conditionalFormatting>
  <conditionalFormatting sqref="AA24:XFD25 A24:X29 Z26:XFD29 A30:XFD34">
    <cfRule type="cellIs" dxfId="14" priority="10" operator="equal">
      <formula>"Đúng"</formula>
    </cfRule>
  </conditionalFormatting>
  <printOptions horizontalCentered="1"/>
  <pageMargins left="0.43307086614173229" right="0.19685039370078741" top="0.23622047244094491" bottom="0.23622047244094491" header="0" footer="0"/>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AB50"/>
  <sheetViews>
    <sheetView topLeftCell="A16" zoomScaleNormal="100" workbookViewId="0">
      <selection activeCell="U33" sqref="U33"/>
    </sheetView>
  </sheetViews>
  <sheetFormatPr defaultColWidth="5.42578125" defaultRowHeight="15.75" x14ac:dyDescent="0.25"/>
  <cols>
    <col min="1" max="1" width="3.28515625" style="20" customWidth="1"/>
    <col min="2" max="2" width="30.7109375" style="2" customWidth="1"/>
    <col min="3" max="3" width="7.7109375" style="19" customWidth="1"/>
    <col min="4" max="4" width="6.28515625" style="2" customWidth="1"/>
    <col min="5" max="5" width="6.42578125" style="2" customWidth="1"/>
    <col min="6" max="6" width="6" style="2" customWidth="1"/>
    <col min="7" max="7" width="6.28515625" style="2" customWidth="1"/>
    <col min="8" max="8" width="6.42578125" style="2" customWidth="1"/>
    <col min="9" max="9" width="7.42578125" style="2" customWidth="1"/>
    <col min="10" max="10" width="6" style="2" customWidth="1"/>
    <col min="11" max="11" width="6.140625" style="2" customWidth="1"/>
    <col min="12" max="12" width="6.7109375" style="2" customWidth="1"/>
    <col min="13" max="13" width="6.42578125" style="2" customWidth="1"/>
    <col min="14" max="14" width="6" style="2" customWidth="1"/>
    <col min="15" max="15" width="5.85546875" style="2" customWidth="1"/>
    <col min="16" max="16" width="6.42578125" style="2" customWidth="1"/>
    <col min="17" max="17" width="6" style="2" customWidth="1"/>
    <col min="18" max="21" width="4.7109375" style="2" customWidth="1"/>
    <col min="22" max="22" width="6" style="2" customWidth="1"/>
    <col min="23" max="23" width="6.140625" style="2" customWidth="1"/>
    <col min="24" max="24" width="6.85546875" style="2" customWidth="1"/>
    <col min="25" max="27" width="6.42578125" style="278" customWidth="1"/>
    <col min="28" max="28" width="5.42578125" style="61" customWidth="1"/>
    <col min="29" max="257" width="5.42578125" style="2"/>
    <col min="258" max="258" width="4.140625" style="2" customWidth="1"/>
    <col min="259" max="259" width="25.85546875" style="2" customWidth="1"/>
    <col min="260" max="260" width="5.85546875" style="2" customWidth="1"/>
    <col min="261" max="261" width="6.7109375" style="2" customWidth="1"/>
    <col min="262" max="262" width="6.140625" style="2" customWidth="1"/>
    <col min="263" max="263" width="5.85546875" style="2" customWidth="1"/>
    <col min="264" max="264" width="6.140625" style="2" customWidth="1"/>
    <col min="265" max="265" width="6.7109375" style="2" customWidth="1"/>
    <col min="266" max="267" width="6.42578125" style="2" customWidth="1"/>
    <col min="268" max="268" width="6" style="2" customWidth="1"/>
    <col min="269" max="269" width="6.140625" style="2" customWidth="1"/>
    <col min="270" max="270" width="5.85546875" style="2" customWidth="1"/>
    <col min="271" max="271" width="6.140625" style="2" customWidth="1"/>
    <col min="272" max="273" width="6" style="2" customWidth="1"/>
    <col min="274" max="274" width="5.85546875" style="2" customWidth="1"/>
    <col min="275" max="275" width="6.42578125" style="2" customWidth="1"/>
    <col min="276" max="276" width="5.85546875" style="2" customWidth="1"/>
    <col min="277" max="277" width="6.140625" style="2" customWidth="1"/>
    <col min="278" max="278" width="6.42578125" style="2" customWidth="1"/>
    <col min="279" max="280" width="6" style="2" customWidth="1"/>
    <col min="281" max="281" width="6.140625" style="2" customWidth="1"/>
    <col min="282" max="282" width="6.85546875" style="2" customWidth="1"/>
    <col min="283" max="284" width="5.42578125" style="2" customWidth="1"/>
    <col min="285" max="513" width="5.42578125" style="2"/>
    <col min="514" max="514" width="4.140625" style="2" customWidth="1"/>
    <col min="515" max="515" width="25.85546875" style="2" customWidth="1"/>
    <col min="516" max="516" width="5.85546875" style="2" customWidth="1"/>
    <col min="517" max="517" width="6.7109375" style="2" customWidth="1"/>
    <col min="518" max="518" width="6.140625" style="2" customWidth="1"/>
    <col min="519" max="519" width="5.85546875" style="2" customWidth="1"/>
    <col min="520" max="520" width="6.140625" style="2" customWidth="1"/>
    <col min="521" max="521" width="6.7109375" style="2" customWidth="1"/>
    <col min="522" max="523" width="6.42578125" style="2" customWidth="1"/>
    <col min="524" max="524" width="6" style="2" customWidth="1"/>
    <col min="525" max="525" width="6.140625" style="2" customWidth="1"/>
    <col min="526" max="526" width="5.85546875" style="2" customWidth="1"/>
    <col min="527" max="527" width="6.140625" style="2" customWidth="1"/>
    <col min="528" max="529" width="6" style="2" customWidth="1"/>
    <col min="530" max="530" width="5.85546875" style="2" customWidth="1"/>
    <col min="531" max="531" width="6.42578125" style="2" customWidth="1"/>
    <col min="532" max="532" width="5.85546875" style="2" customWidth="1"/>
    <col min="533" max="533" width="6.140625" style="2" customWidth="1"/>
    <col min="534" max="534" width="6.42578125" style="2" customWidth="1"/>
    <col min="535" max="536" width="6" style="2" customWidth="1"/>
    <col min="537" max="537" width="6.140625" style="2" customWidth="1"/>
    <col min="538" max="538" width="6.85546875" style="2" customWidth="1"/>
    <col min="539" max="540" width="5.42578125" style="2" customWidth="1"/>
    <col min="541" max="769" width="5.42578125" style="2"/>
    <col min="770" max="770" width="4.140625" style="2" customWidth="1"/>
    <col min="771" max="771" width="25.85546875" style="2" customWidth="1"/>
    <col min="772" max="772" width="5.85546875" style="2" customWidth="1"/>
    <col min="773" max="773" width="6.7109375" style="2" customWidth="1"/>
    <col min="774" max="774" width="6.140625" style="2" customWidth="1"/>
    <col min="775" max="775" width="5.85546875" style="2" customWidth="1"/>
    <col min="776" max="776" width="6.140625" style="2" customWidth="1"/>
    <col min="777" max="777" width="6.7109375" style="2" customWidth="1"/>
    <col min="778" max="779" width="6.42578125" style="2" customWidth="1"/>
    <col min="780" max="780" width="6" style="2" customWidth="1"/>
    <col min="781" max="781" width="6.140625" style="2" customWidth="1"/>
    <col min="782" max="782" width="5.85546875" style="2" customWidth="1"/>
    <col min="783" max="783" width="6.140625" style="2" customWidth="1"/>
    <col min="784" max="785" width="6" style="2" customWidth="1"/>
    <col min="786" max="786" width="5.85546875" style="2" customWidth="1"/>
    <col min="787" max="787" width="6.42578125" style="2" customWidth="1"/>
    <col min="788" max="788" width="5.85546875" style="2" customWidth="1"/>
    <col min="789" max="789" width="6.140625" style="2" customWidth="1"/>
    <col min="790" max="790" width="6.42578125" style="2" customWidth="1"/>
    <col min="791" max="792" width="6" style="2" customWidth="1"/>
    <col min="793" max="793" width="6.140625" style="2" customWidth="1"/>
    <col min="794" max="794" width="6.85546875" style="2" customWidth="1"/>
    <col min="795" max="796" width="5.42578125" style="2" customWidth="1"/>
    <col min="797" max="1025" width="5.42578125" style="2"/>
    <col min="1026" max="1026" width="4.140625" style="2" customWidth="1"/>
    <col min="1027" max="1027" width="25.85546875" style="2" customWidth="1"/>
    <col min="1028" max="1028" width="5.85546875" style="2" customWidth="1"/>
    <col min="1029" max="1029" width="6.7109375" style="2" customWidth="1"/>
    <col min="1030" max="1030" width="6.140625" style="2" customWidth="1"/>
    <col min="1031" max="1031" width="5.85546875" style="2" customWidth="1"/>
    <col min="1032" max="1032" width="6.140625" style="2" customWidth="1"/>
    <col min="1033" max="1033" width="6.7109375" style="2" customWidth="1"/>
    <col min="1034" max="1035" width="6.42578125" style="2" customWidth="1"/>
    <col min="1036" max="1036" width="6" style="2" customWidth="1"/>
    <col min="1037" max="1037" width="6.140625" style="2" customWidth="1"/>
    <col min="1038" max="1038" width="5.85546875" style="2" customWidth="1"/>
    <col min="1039" max="1039" width="6.140625" style="2" customWidth="1"/>
    <col min="1040" max="1041" width="6" style="2" customWidth="1"/>
    <col min="1042" max="1042" width="5.85546875" style="2" customWidth="1"/>
    <col min="1043" max="1043" width="6.42578125" style="2" customWidth="1"/>
    <col min="1044" max="1044" width="5.85546875" style="2" customWidth="1"/>
    <col min="1045" max="1045" width="6.140625" style="2" customWidth="1"/>
    <col min="1046" max="1046" width="6.42578125" style="2" customWidth="1"/>
    <col min="1047" max="1048" width="6" style="2" customWidth="1"/>
    <col min="1049" max="1049" width="6.140625" style="2" customWidth="1"/>
    <col min="1050" max="1050" width="6.85546875" style="2" customWidth="1"/>
    <col min="1051" max="1052" width="5.42578125" style="2" customWidth="1"/>
    <col min="1053" max="1281" width="5.42578125" style="2"/>
    <col min="1282" max="1282" width="4.140625" style="2" customWidth="1"/>
    <col min="1283" max="1283" width="25.85546875" style="2" customWidth="1"/>
    <col min="1284" max="1284" width="5.85546875" style="2" customWidth="1"/>
    <col min="1285" max="1285" width="6.7109375" style="2" customWidth="1"/>
    <col min="1286" max="1286" width="6.140625" style="2" customWidth="1"/>
    <col min="1287" max="1287" width="5.85546875" style="2" customWidth="1"/>
    <col min="1288" max="1288" width="6.140625" style="2" customWidth="1"/>
    <col min="1289" max="1289" width="6.7109375" style="2" customWidth="1"/>
    <col min="1290" max="1291" width="6.42578125" style="2" customWidth="1"/>
    <col min="1292" max="1292" width="6" style="2" customWidth="1"/>
    <col min="1293" max="1293" width="6.140625" style="2" customWidth="1"/>
    <col min="1294" max="1294" width="5.85546875" style="2" customWidth="1"/>
    <col min="1295" max="1295" width="6.140625" style="2" customWidth="1"/>
    <col min="1296" max="1297" width="6" style="2" customWidth="1"/>
    <col min="1298" max="1298" width="5.85546875" style="2" customWidth="1"/>
    <col min="1299" max="1299" width="6.42578125" style="2" customWidth="1"/>
    <col min="1300" max="1300" width="5.85546875" style="2" customWidth="1"/>
    <col min="1301" max="1301" width="6.140625" style="2" customWidth="1"/>
    <col min="1302" max="1302" width="6.42578125" style="2" customWidth="1"/>
    <col min="1303" max="1304" width="6" style="2" customWidth="1"/>
    <col min="1305" max="1305" width="6.140625" style="2" customWidth="1"/>
    <col min="1306" max="1306" width="6.85546875" style="2" customWidth="1"/>
    <col min="1307" max="1308" width="5.42578125" style="2" customWidth="1"/>
    <col min="1309" max="1537" width="5.42578125" style="2"/>
    <col min="1538" max="1538" width="4.140625" style="2" customWidth="1"/>
    <col min="1539" max="1539" width="25.85546875" style="2" customWidth="1"/>
    <col min="1540" max="1540" width="5.85546875" style="2" customWidth="1"/>
    <col min="1541" max="1541" width="6.7109375" style="2" customWidth="1"/>
    <col min="1542" max="1542" width="6.140625" style="2" customWidth="1"/>
    <col min="1543" max="1543" width="5.85546875" style="2" customWidth="1"/>
    <col min="1544" max="1544" width="6.140625" style="2" customWidth="1"/>
    <col min="1545" max="1545" width="6.7109375" style="2" customWidth="1"/>
    <col min="1546" max="1547" width="6.42578125" style="2" customWidth="1"/>
    <col min="1548" max="1548" width="6" style="2" customWidth="1"/>
    <col min="1549" max="1549" width="6.140625" style="2" customWidth="1"/>
    <col min="1550" max="1550" width="5.85546875" style="2" customWidth="1"/>
    <col min="1551" max="1551" width="6.140625" style="2" customWidth="1"/>
    <col min="1552" max="1553" width="6" style="2" customWidth="1"/>
    <col min="1554" max="1554" width="5.85546875" style="2" customWidth="1"/>
    <col min="1555" max="1555" width="6.42578125" style="2" customWidth="1"/>
    <col min="1556" max="1556" width="5.85546875" style="2" customWidth="1"/>
    <col min="1557" max="1557" width="6.140625" style="2" customWidth="1"/>
    <col min="1558" max="1558" width="6.42578125" style="2" customWidth="1"/>
    <col min="1559" max="1560" width="6" style="2" customWidth="1"/>
    <col min="1561" max="1561" width="6.140625" style="2" customWidth="1"/>
    <col min="1562" max="1562" width="6.85546875" style="2" customWidth="1"/>
    <col min="1563" max="1564" width="5.42578125" style="2" customWidth="1"/>
    <col min="1565" max="1793" width="5.42578125" style="2"/>
    <col min="1794" max="1794" width="4.140625" style="2" customWidth="1"/>
    <col min="1795" max="1795" width="25.85546875" style="2" customWidth="1"/>
    <col min="1796" max="1796" width="5.85546875" style="2" customWidth="1"/>
    <col min="1797" max="1797" width="6.7109375" style="2" customWidth="1"/>
    <col min="1798" max="1798" width="6.140625" style="2" customWidth="1"/>
    <col min="1799" max="1799" width="5.85546875" style="2" customWidth="1"/>
    <col min="1800" max="1800" width="6.140625" style="2" customWidth="1"/>
    <col min="1801" max="1801" width="6.7109375" style="2" customWidth="1"/>
    <col min="1802" max="1803" width="6.42578125" style="2" customWidth="1"/>
    <col min="1804" max="1804" width="6" style="2" customWidth="1"/>
    <col min="1805" max="1805" width="6.140625" style="2" customWidth="1"/>
    <col min="1806" max="1806" width="5.85546875" style="2" customWidth="1"/>
    <col min="1807" max="1807" width="6.140625" style="2" customWidth="1"/>
    <col min="1808" max="1809" width="6" style="2" customWidth="1"/>
    <col min="1810" max="1810" width="5.85546875" style="2" customWidth="1"/>
    <col min="1811" max="1811" width="6.42578125" style="2" customWidth="1"/>
    <col min="1812" max="1812" width="5.85546875" style="2" customWidth="1"/>
    <col min="1813" max="1813" width="6.140625" style="2" customWidth="1"/>
    <col min="1814" max="1814" width="6.42578125" style="2" customWidth="1"/>
    <col min="1815" max="1816" width="6" style="2" customWidth="1"/>
    <col min="1817" max="1817" width="6.140625" style="2" customWidth="1"/>
    <col min="1818" max="1818" width="6.85546875" style="2" customWidth="1"/>
    <col min="1819" max="1820" width="5.42578125" style="2" customWidth="1"/>
    <col min="1821" max="2049" width="5.42578125" style="2"/>
    <col min="2050" max="2050" width="4.140625" style="2" customWidth="1"/>
    <col min="2051" max="2051" width="25.85546875" style="2" customWidth="1"/>
    <col min="2052" max="2052" width="5.85546875" style="2" customWidth="1"/>
    <col min="2053" max="2053" width="6.7109375" style="2" customWidth="1"/>
    <col min="2054" max="2054" width="6.140625" style="2" customWidth="1"/>
    <col min="2055" max="2055" width="5.85546875" style="2" customWidth="1"/>
    <col min="2056" max="2056" width="6.140625" style="2" customWidth="1"/>
    <col min="2057" max="2057" width="6.7109375" style="2" customWidth="1"/>
    <col min="2058" max="2059" width="6.42578125" style="2" customWidth="1"/>
    <col min="2060" max="2060" width="6" style="2" customWidth="1"/>
    <col min="2061" max="2061" width="6.140625" style="2" customWidth="1"/>
    <col min="2062" max="2062" width="5.85546875" style="2" customWidth="1"/>
    <col min="2063" max="2063" width="6.140625" style="2" customWidth="1"/>
    <col min="2064" max="2065" width="6" style="2" customWidth="1"/>
    <col min="2066" max="2066" width="5.85546875" style="2" customWidth="1"/>
    <col min="2067" max="2067" width="6.42578125" style="2" customWidth="1"/>
    <col min="2068" max="2068" width="5.85546875" style="2" customWidth="1"/>
    <col min="2069" max="2069" width="6.140625" style="2" customWidth="1"/>
    <col min="2070" max="2070" width="6.42578125" style="2" customWidth="1"/>
    <col min="2071" max="2072" width="6" style="2" customWidth="1"/>
    <col min="2073" max="2073" width="6.140625" style="2" customWidth="1"/>
    <col min="2074" max="2074" width="6.85546875" style="2" customWidth="1"/>
    <col min="2075" max="2076" width="5.42578125" style="2" customWidth="1"/>
    <col min="2077" max="2305" width="5.42578125" style="2"/>
    <col min="2306" max="2306" width="4.140625" style="2" customWidth="1"/>
    <col min="2307" max="2307" width="25.85546875" style="2" customWidth="1"/>
    <col min="2308" max="2308" width="5.85546875" style="2" customWidth="1"/>
    <col min="2309" max="2309" width="6.7109375" style="2" customWidth="1"/>
    <col min="2310" max="2310" width="6.140625" style="2" customWidth="1"/>
    <col min="2311" max="2311" width="5.85546875" style="2" customWidth="1"/>
    <col min="2312" max="2312" width="6.140625" style="2" customWidth="1"/>
    <col min="2313" max="2313" width="6.7109375" style="2" customWidth="1"/>
    <col min="2314" max="2315" width="6.42578125" style="2" customWidth="1"/>
    <col min="2316" max="2316" width="6" style="2" customWidth="1"/>
    <col min="2317" max="2317" width="6.140625" style="2" customWidth="1"/>
    <col min="2318" max="2318" width="5.85546875" style="2" customWidth="1"/>
    <col min="2319" max="2319" width="6.140625" style="2" customWidth="1"/>
    <col min="2320" max="2321" width="6" style="2" customWidth="1"/>
    <col min="2322" max="2322" width="5.85546875" style="2" customWidth="1"/>
    <col min="2323" max="2323" width="6.42578125" style="2" customWidth="1"/>
    <col min="2324" max="2324" width="5.85546875" style="2" customWidth="1"/>
    <col min="2325" max="2325" width="6.140625" style="2" customWidth="1"/>
    <col min="2326" max="2326" width="6.42578125" style="2" customWidth="1"/>
    <col min="2327" max="2328" width="6" style="2" customWidth="1"/>
    <col min="2329" max="2329" width="6.140625" style="2" customWidth="1"/>
    <col min="2330" max="2330" width="6.85546875" style="2" customWidth="1"/>
    <col min="2331" max="2332" width="5.42578125" style="2" customWidth="1"/>
    <col min="2333" max="2561" width="5.42578125" style="2"/>
    <col min="2562" max="2562" width="4.140625" style="2" customWidth="1"/>
    <col min="2563" max="2563" width="25.85546875" style="2" customWidth="1"/>
    <col min="2564" max="2564" width="5.85546875" style="2" customWidth="1"/>
    <col min="2565" max="2565" width="6.7109375" style="2" customWidth="1"/>
    <col min="2566" max="2566" width="6.140625" style="2" customWidth="1"/>
    <col min="2567" max="2567" width="5.85546875" style="2" customWidth="1"/>
    <col min="2568" max="2568" width="6.140625" style="2" customWidth="1"/>
    <col min="2569" max="2569" width="6.7109375" style="2" customWidth="1"/>
    <col min="2570" max="2571" width="6.42578125" style="2" customWidth="1"/>
    <col min="2572" max="2572" width="6" style="2" customWidth="1"/>
    <col min="2573" max="2573" width="6.140625" style="2" customWidth="1"/>
    <col min="2574" max="2574" width="5.85546875" style="2" customWidth="1"/>
    <col min="2575" max="2575" width="6.140625" style="2" customWidth="1"/>
    <col min="2576" max="2577" width="6" style="2" customWidth="1"/>
    <col min="2578" max="2578" width="5.85546875" style="2" customWidth="1"/>
    <col min="2579" max="2579" width="6.42578125" style="2" customWidth="1"/>
    <col min="2580" max="2580" width="5.85546875" style="2" customWidth="1"/>
    <col min="2581" max="2581" width="6.140625" style="2" customWidth="1"/>
    <col min="2582" max="2582" width="6.42578125" style="2" customWidth="1"/>
    <col min="2583" max="2584" width="6" style="2" customWidth="1"/>
    <col min="2585" max="2585" width="6.140625" style="2" customWidth="1"/>
    <col min="2586" max="2586" width="6.85546875" style="2" customWidth="1"/>
    <col min="2587" max="2588" width="5.42578125" style="2" customWidth="1"/>
    <col min="2589" max="2817" width="5.42578125" style="2"/>
    <col min="2818" max="2818" width="4.140625" style="2" customWidth="1"/>
    <col min="2819" max="2819" width="25.85546875" style="2" customWidth="1"/>
    <col min="2820" max="2820" width="5.85546875" style="2" customWidth="1"/>
    <col min="2821" max="2821" width="6.7109375" style="2" customWidth="1"/>
    <col min="2822" max="2822" width="6.140625" style="2" customWidth="1"/>
    <col min="2823" max="2823" width="5.85546875" style="2" customWidth="1"/>
    <col min="2824" max="2824" width="6.140625" style="2" customWidth="1"/>
    <col min="2825" max="2825" width="6.7109375" style="2" customWidth="1"/>
    <col min="2826" max="2827" width="6.42578125" style="2" customWidth="1"/>
    <col min="2828" max="2828" width="6" style="2" customWidth="1"/>
    <col min="2829" max="2829" width="6.140625" style="2" customWidth="1"/>
    <col min="2830" max="2830" width="5.85546875" style="2" customWidth="1"/>
    <col min="2831" max="2831" width="6.140625" style="2" customWidth="1"/>
    <col min="2832" max="2833" width="6" style="2" customWidth="1"/>
    <col min="2834" max="2834" width="5.85546875" style="2" customWidth="1"/>
    <col min="2835" max="2835" width="6.42578125" style="2" customWidth="1"/>
    <col min="2836" max="2836" width="5.85546875" style="2" customWidth="1"/>
    <col min="2837" max="2837" width="6.140625" style="2" customWidth="1"/>
    <col min="2838" max="2838" width="6.42578125" style="2" customWidth="1"/>
    <col min="2839" max="2840" width="6" style="2" customWidth="1"/>
    <col min="2841" max="2841" width="6.140625" style="2" customWidth="1"/>
    <col min="2842" max="2842" width="6.85546875" style="2" customWidth="1"/>
    <col min="2843" max="2844" width="5.42578125" style="2" customWidth="1"/>
    <col min="2845" max="3073" width="5.42578125" style="2"/>
    <col min="3074" max="3074" width="4.140625" style="2" customWidth="1"/>
    <col min="3075" max="3075" width="25.85546875" style="2" customWidth="1"/>
    <col min="3076" max="3076" width="5.85546875" style="2" customWidth="1"/>
    <col min="3077" max="3077" width="6.7109375" style="2" customWidth="1"/>
    <col min="3078" max="3078" width="6.140625" style="2" customWidth="1"/>
    <col min="3079" max="3079" width="5.85546875" style="2" customWidth="1"/>
    <col min="3080" max="3080" width="6.140625" style="2" customWidth="1"/>
    <col min="3081" max="3081" width="6.7109375" style="2" customWidth="1"/>
    <col min="3082" max="3083" width="6.42578125" style="2" customWidth="1"/>
    <col min="3084" max="3084" width="6" style="2" customWidth="1"/>
    <col min="3085" max="3085" width="6.140625" style="2" customWidth="1"/>
    <col min="3086" max="3086" width="5.85546875" style="2" customWidth="1"/>
    <col min="3087" max="3087" width="6.140625" style="2" customWidth="1"/>
    <col min="3088" max="3089" width="6" style="2" customWidth="1"/>
    <col min="3090" max="3090" width="5.85546875" style="2" customWidth="1"/>
    <col min="3091" max="3091" width="6.42578125" style="2" customWidth="1"/>
    <col min="3092" max="3092" width="5.85546875" style="2" customWidth="1"/>
    <col min="3093" max="3093" width="6.140625" style="2" customWidth="1"/>
    <col min="3094" max="3094" width="6.42578125" style="2" customWidth="1"/>
    <col min="3095" max="3096" width="6" style="2" customWidth="1"/>
    <col min="3097" max="3097" width="6.140625" style="2" customWidth="1"/>
    <col min="3098" max="3098" width="6.85546875" style="2" customWidth="1"/>
    <col min="3099" max="3100" width="5.42578125" style="2" customWidth="1"/>
    <col min="3101" max="3329" width="5.42578125" style="2"/>
    <col min="3330" max="3330" width="4.140625" style="2" customWidth="1"/>
    <col min="3331" max="3331" width="25.85546875" style="2" customWidth="1"/>
    <col min="3332" max="3332" width="5.85546875" style="2" customWidth="1"/>
    <col min="3333" max="3333" width="6.7109375" style="2" customWidth="1"/>
    <col min="3334" max="3334" width="6.140625" style="2" customWidth="1"/>
    <col min="3335" max="3335" width="5.85546875" style="2" customWidth="1"/>
    <col min="3336" max="3336" width="6.140625" style="2" customWidth="1"/>
    <col min="3337" max="3337" width="6.7109375" style="2" customWidth="1"/>
    <col min="3338" max="3339" width="6.42578125" style="2" customWidth="1"/>
    <col min="3340" max="3340" width="6" style="2" customWidth="1"/>
    <col min="3341" max="3341" width="6.140625" style="2" customWidth="1"/>
    <col min="3342" max="3342" width="5.85546875" style="2" customWidth="1"/>
    <col min="3343" max="3343" width="6.140625" style="2" customWidth="1"/>
    <col min="3344" max="3345" width="6" style="2" customWidth="1"/>
    <col min="3346" max="3346" width="5.85546875" style="2" customWidth="1"/>
    <col min="3347" max="3347" width="6.42578125" style="2" customWidth="1"/>
    <col min="3348" max="3348" width="5.85546875" style="2" customWidth="1"/>
    <col min="3349" max="3349" width="6.140625" style="2" customWidth="1"/>
    <col min="3350" max="3350" width="6.42578125" style="2" customWidth="1"/>
    <col min="3351" max="3352" width="6" style="2" customWidth="1"/>
    <col min="3353" max="3353" width="6.140625" style="2" customWidth="1"/>
    <col min="3354" max="3354" width="6.85546875" style="2" customWidth="1"/>
    <col min="3355" max="3356" width="5.42578125" style="2" customWidth="1"/>
    <col min="3357" max="3585" width="5.42578125" style="2"/>
    <col min="3586" max="3586" width="4.140625" style="2" customWidth="1"/>
    <col min="3587" max="3587" width="25.85546875" style="2" customWidth="1"/>
    <col min="3588" max="3588" width="5.85546875" style="2" customWidth="1"/>
    <col min="3589" max="3589" width="6.7109375" style="2" customWidth="1"/>
    <col min="3590" max="3590" width="6.140625" style="2" customWidth="1"/>
    <col min="3591" max="3591" width="5.85546875" style="2" customWidth="1"/>
    <col min="3592" max="3592" width="6.140625" style="2" customWidth="1"/>
    <col min="3593" max="3593" width="6.7109375" style="2" customWidth="1"/>
    <col min="3594" max="3595" width="6.42578125" style="2" customWidth="1"/>
    <col min="3596" max="3596" width="6" style="2" customWidth="1"/>
    <col min="3597" max="3597" width="6.140625" style="2" customWidth="1"/>
    <col min="3598" max="3598" width="5.85546875" style="2" customWidth="1"/>
    <col min="3599" max="3599" width="6.140625" style="2" customWidth="1"/>
    <col min="3600" max="3601" width="6" style="2" customWidth="1"/>
    <col min="3602" max="3602" width="5.85546875" style="2" customWidth="1"/>
    <col min="3603" max="3603" width="6.42578125" style="2" customWidth="1"/>
    <col min="3604" max="3604" width="5.85546875" style="2" customWidth="1"/>
    <col min="3605" max="3605" width="6.140625" style="2" customWidth="1"/>
    <col min="3606" max="3606" width="6.42578125" style="2" customWidth="1"/>
    <col min="3607" max="3608" width="6" style="2" customWidth="1"/>
    <col min="3609" max="3609" width="6.140625" style="2" customWidth="1"/>
    <col min="3610" max="3610" width="6.85546875" style="2" customWidth="1"/>
    <col min="3611" max="3612" width="5.42578125" style="2" customWidth="1"/>
    <col min="3613" max="3841" width="5.42578125" style="2"/>
    <col min="3842" max="3842" width="4.140625" style="2" customWidth="1"/>
    <col min="3843" max="3843" width="25.85546875" style="2" customWidth="1"/>
    <col min="3844" max="3844" width="5.85546875" style="2" customWidth="1"/>
    <col min="3845" max="3845" width="6.7109375" style="2" customWidth="1"/>
    <col min="3846" max="3846" width="6.140625" style="2" customWidth="1"/>
    <col min="3847" max="3847" width="5.85546875" style="2" customWidth="1"/>
    <col min="3848" max="3848" width="6.140625" style="2" customWidth="1"/>
    <col min="3849" max="3849" width="6.7109375" style="2" customWidth="1"/>
    <col min="3850" max="3851" width="6.42578125" style="2" customWidth="1"/>
    <col min="3852" max="3852" width="6" style="2" customWidth="1"/>
    <col min="3853" max="3853" width="6.140625" style="2" customWidth="1"/>
    <col min="3854" max="3854" width="5.85546875" style="2" customWidth="1"/>
    <col min="3855" max="3855" width="6.140625" style="2" customWidth="1"/>
    <col min="3856" max="3857" width="6" style="2" customWidth="1"/>
    <col min="3858" max="3858" width="5.85546875" style="2" customWidth="1"/>
    <col min="3859" max="3859" width="6.42578125" style="2" customWidth="1"/>
    <col min="3860" max="3860" width="5.85546875" style="2" customWidth="1"/>
    <col min="3861" max="3861" width="6.140625" style="2" customWidth="1"/>
    <col min="3862" max="3862" width="6.42578125" style="2" customWidth="1"/>
    <col min="3863" max="3864" width="6" style="2" customWidth="1"/>
    <col min="3865" max="3865" width="6.140625" style="2" customWidth="1"/>
    <col min="3866" max="3866" width="6.85546875" style="2" customWidth="1"/>
    <col min="3867" max="3868" width="5.42578125" style="2" customWidth="1"/>
    <col min="3869" max="4097" width="5.42578125" style="2"/>
    <col min="4098" max="4098" width="4.140625" style="2" customWidth="1"/>
    <col min="4099" max="4099" width="25.85546875" style="2" customWidth="1"/>
    <col min="4100" max="4100" width="5.85546875" style="2" customWidth="1"/>
    <col min="4101" max="4101" width="6.7109375" style="2" customWidth="1"/>
    <col min="4102" max="4102" width="6.140625" style="2" customWidth="1"/>
    <col min="4103" max="4103" width="5.85546875" style="2" customWidth="1"/>
    <col min="4104" max="4104" width="6.140625" style="2" customWidth="1"/>
    <col min="4105" max="4105" width="6.7109375" style="2" customWidth="1"/>
    <col min="4106" max="4107" width="6.42578125" style="2" customWidth="1"/>
    <col min="4108" max="4108" width="6" style="2" customWidth="1"/>
    <col min="4109" max="4109" width="6.140625" style="2" customWidth="1"/>
    <col min="4110" max="4110" width="5.85546875" style="2" customWidth="1"/>
    <col min="4111" max="4111" width="6.140625" style="2" customWidth="1"/>
    <col min="4112" max="4113" width="6" style="2" customWidth="1"/>
    <col min="4114" max="4114" width="5.85546875" style="2" customWidth="1"/>
    <col min="4115" max="4115" width="6.42578125" style="2" customWidth="1"/>
    <col min="4116" max="4116" width="5.85546875" style="2" customWidth="1"/>
    <col min="4117" max="4117" width="6.140625" style="2" customWidth="1"/>
    <col min="4118" max="4118" width="6.42578125" style="2" customWidth="1"/>
    <col min="4119" max="4120" width="6" style="2" customWidth="1"/>
    <col min="4121" max="4121" width="6.140625" style="2" customWidth="1"/>
    <col min="4122" max="4122" width="6.85546875" style="2" customWidth="1"/>
    <col min="4123" max="4124" width="5.42578125" style="2" customWidth="1"/>
    <col min="4125" max="4353" width="5.42578125" style="2"/>
    <col min="4354" max="4354" width="4.140625" style="2" customWidth="1"/>
    <col min="4355" max="4355" width="25.85546875" style="2" customWidth="1"/>
    <col min="4356" max="4356" width="5.85546875" style="2" customWidth="1"/>
    <col min="4357" max="4357" width="6.7109375" style="2" customWidth="1"/>
    <col min="4358" max="4358" width="6.140625" style="2" customWidth="1"/>
    <col min="4359" max="4359" width="5.85546875" style="2" customWidth="1"/>
    <col min="4360" max="4360" width="6.140625" style="2" customWidth="1"/>
    <col min="4361" max="4361" width="6.7109375" style="2" customWidth="1"/>
    <col min="4362" max="4363" width="6.42578125" style="2" customWidth="1"/>
    <col min="4364" max="4364" width="6" style="2" customWidth="1"/>
    <col min="4365" max="4365" width="6.140625" style="2" customWidth="1"/>
    <col min="4366" max="4366" width="5.85546875" style="2" customWidth="1"/>
    <col min="4367" max="4367" width="6.140625" style="2" customWidth="1"/>
    <col min="4368" max="4369" width="6" style="2" customWidth="1"/>
    <col min="4370" max="4370" width="5.85546875" style="2" customWidth="1"/>
    <col min="4371" max="4371" width="6.42578125" style="2" customWidth="1"/>
    <col min="4372" max="4372" width="5.85546875" style="2" customWidth="1"/>
    <col min="4373" max="4373" width="6.140625" style="2" customWidth="1"/>
    <col min="4374" max="4374" width="6.42578125" style="2" customWidth="1"/>
    <col min="4375" max="4376" width="6" style="2" customWidth="1"/>
    <col min="4377" max="4377" width="6.140625" style="2" customWidth="1"/>
    <col min="4378" max="4378" width="6.85546875" style="2" customWidth="1"/>
    <col min="4379" max="4380" width="5.42578125" style="2" customWidth="1"/>
    <col min="4381" max="4609" width="5.42578125" style="2"/>
    <col min="4610" max="4610" width="4.140625" style="2" customWidth="1"/>
    <col min="4611" max="4611" width="25.85546875" style="2" customWidth="1"/>
    <col min="4612" max="4612" width="5.85546875" style="2" customWidth="1"/>
    <col min="4613" max="4613" width="6.7109375" style="2" customWidth="1"/>
    <col min="4614" max="4614" width="6.140625" style="2" customWidth="1"/>
    <col min="4615" max="4615" width="5.85546875" style="2" customWidth="1"/>
    <col min="4616" max="4616" width="6.140625" style="2" customWidth="1"/>
    <col min="4617" max="4617" width="6.7109375" style="2" customWidth="1"/>
    <col min="4618" max="4619" width="6.42578125" style="2" customWidth="1"/>
    <col min="4620" max="4620" width="6" style="2" customWidth="1"/>
    <col min="4621" max="4621" width="6.140625" style="2" customWidth="1"/>
    <col min="4622" max="4622" width="5.85546875" style="2" customWidth="1"/>
    <col min="4623" max="4623" width="6.140625" style="2" customWidth="1"/>
    <col min="4624" max="4625" width="6" style="2" customWidth="1"/>
    <col min="4626" max="4626" width="5.85546875" style="2" customWidth="1"/>
    <col min="4627" max="4627" width="6.42578125" style="2" customWidth="1"/>
    <col min="4628" max="4628" width="5.85546875" style="2" customWidth="1"/>
    <col min="4629" max="4629" width="6.140625" style="2" customWidth="1"/>
    <col min="4630" max="4630" width="6.42578125" style="2" customWidth="1"/>
    <col min="4631" max="4632" width="6" style="2" customWidth="1"/>
    <col min="4633" max="4633" width="6.140625" style="2" customWidth="1"/>
    <col min="4634" max="4634" width="6.85546875" style="2" customWidth="1"/>
    <col min="4635" max="4636" width="5.42578125" style="2" customWidth="1"/>
    <col min="4637" max="4865" width="5.42578125" style="2"/>
    <col min="4866" max="4866" width="4.140625" style="2" customWidth="1"/>
    <col min="4867" max="4867" width="25.85546875" style="2" customWidth="1"/>
    <col min="4868" max="4868" width="5.85546875" style="2" customWidth="1"/>
    <col min="4869" max="4869" width="6.7109375" style="2" customWidth="1"/>
    <col min="4870" max="4870" width="6.140625" style="2" customWidth="1"/>
    <col min="4871" max="4871" width="5.85546875" style="2" customWidth="1"/>
    <col min="4872" max="4872" width="6.140625" style="2" customWidth="1"/>
    <col min="4873" max="4873" width="6.7109375" style="2" customWidth="1"/>
    <col min="4874" max="4875" width="6.42578125" style="2" customWidth="1"/>
    <col min="4876" max="4876" width="6" style="2" customWidth="1"/>
    <col min="4877" max="4877" width="6.140625" style="2" customWidth="1"/>
    <col min="4878" max="4878" width="5.85546875" style="2" customWidth="1"/>
    <col min="4879" max="4879" width="6.140625" style="2" customWidth="1"/>
    <col min="4880" max="4881" width="6" style="2" customWidth="1"/>
    <col min="4882" max="4882" width="5.85546875" style="2" customWidth="1"/>
    <col min="4883" max="4883" width="6.42578125" style="2" customWidth="1"/>
    <col min="4884" max="4884" width="5.85546875" style="2" customWidth="1"/>
    <col min="4885" max="4885" width="6.140625" style="2" customWidth="1"/>
    <col min="4886" max="4886" width="6.42578125" style="2" customWidth="1"/>
    <col min="4887" max="4888" width="6" style="2" customWidth="1"/>
    <col min="4889" max="4889" width="6.140625" style="2" customWidth="1"/>
    <col min="4890" max="4890" width="6.85546875" style="2" customWidth="1"/>
    <col min="4891" max="4892" width="5.42578125" style="2" customWidth="1"/>
    <col min="4893" max="5121" width="5.42578125" style="2"/>
    <col min="5122" max="5122" width="4.140625" style="2" customWidth="1"/>
    <col min="5123" max="5123" width="25.85546875" style="2" customWidth="1"/>
    <col min="5124" max="5124" width="5.85546875" style="2" customWidth="1"/>
    <col min="5125" max="5125" width="6.7109375" style="2" customWidth="1"/>
    <col min="5126" max="5126" width="6.140625" style="2" customWidth="1"/>
    <col min="5127" max="5127" width="5.85546875" style="2" customWidth="1"/>
    <col min="5128" max="5128" width="6.140625" style="2" customWidth="1"/>
    <col min="5129" max="5129" width="6.7109375" style="2" customWidth="1"/>
    <col min="5130" max="5131" width="6.42578125" style="2" customWidth="1"/>
    <col min="5132" max="5132" width="6" style="2" customWidth="1"/>
    <col min="5133" max="5133" width="6.140625" style="2" customWidth="1"/>
    <col min="5134" max="5134" width="5.85546875" style="2" customWidth="1"/>
    <col min="5135" max="5135" width="6.140625" style="2" customWidth="1"/>
    <col min="5136" max="5137" width="6" style="2" customWidth="1"/>
    <col min="5138" max="5138" width="5.85546875" style="2" customWidth="1"/>
    <col min="5139" max="5139" width="6.42578125" style="2" customWidth="1"/>
    <col min="5140" max="5140" width="5.85546875" style="2" customWidth="1"/>
    <col min="5141" max="5141" width="6.140625" style="2" customWidth="1"/>
    <col min="5142" max="5142" width="6.42578125" style="2" customWidth="1"/>
    <col min="5143" max="5144" width="6" style="2" customWidth="1"/>
    <col min="5145" max="5145" width="6.140625" style="2" customWidth="1"/>
    <col min="5146" max="5146" width="6.85546875" style="2" customWidth="1"/>
    <col min="5147" max="5148" width="5.42578125" style="2" customWidth="1"/>
    <col min="5149" max="5377" width="5.42578125" style="2"/>
    <col min="5378" max="5378" width="4.140625" style="2" customWidth="1"/>
    <col min="5379" max="5379" width="25.85546875" style="2" customWidth="1"/>
    <col min="5380" max="5380" width="5.85546875" style="2" customWidth="1"/>
    <col min="5381" max="5381" width="6.7109375" style="2" customWidth="1"/>
    <col min="5382" max="5382" width="6.140625" style="2" customWidth="1"/>
    <col min="5383" max="5383" width="5.85546875" style="2" customWidth="1"/>
    <col min="5384" max="5384" width="6.140625" style="2" customWidth="1"/>
    <col min="5385" max="5385" width="6.7109375" style="2" customWidth="1"/>
    <col min="5386" max="5387" width="6.42578125" style="2" customWidth="1"/>
    <col min="5388" max="5388" width="6" style="2" customWidth="1"/>
    <col min="5389" max="5389" width="6.140625" style="2" customWidth="1"/>
    <col min="5390" max="5390" width="5.85546875" style="2" customWidth="1"/>
    <col min="5391" max="5391" width="6.140625" style="2" customWidth="1"/>
    <col min="5392" max="5393" width="6" style="2" customWidth="1"/>
    <col min="5394" max="5394" width="5.85546875" style="2" customWidth="1"/>
    <col min="5395" max="5395" width="6.42578125" style="2" customWidth="1"/>
    <col min="5396" max="5396" width="5.85546875" style="2" customWidth="1"/>
    <col min="5397" max="5397" width="6.140625" style="2" customWidth="1"/>
    <col min="5398" max="5398" width="6.42578125" style="2" customWidth="1"/>
    <col min="5399" max="5400" width="6" style="2" customWidth="1"/>
    <col min="5401" max="5401" width="6.140625" style="2" customWidth="1"/>
    <col min="5402" max="5402" width="6.85546875" style="2" customWidth="1"/>
    <col min="5403" max="5404" width="5.42578125" style="2" customWidth="1"/>
    <col min="5405" max="5633" width="5.42578125" style="2"/>
    <col min="5634" max="5634" width="4.140625" style="2" customWidth="1"/>
    <col min="5635" max="5635" width="25.85546875" style="2" customWidth="1"/>
    <col min="5636" max="5636" width="5.85546875" style="2" customWidth="1"/>
    <col min="5637" max="5637" width="6.7109375" style="2" customWidth="1"/>
    <col min="5638" max="5638" width="6.140625" style="2" customWidth="1"/>
    <col min="5639" max="5639" width="5.85546875" style="2" customWidth="1"/>
    <col min="5640" max="5640" width="6.140625" style="2" customWidth="1"/>
    <col min="5641" max="5641" width="6.7109375" style="2" customWidth="1"/>
    <col min="5642" max="5643" width="6.42578125" style="2" customWidth="1"/>
    <col min="5644" max="5644" width="6" style="2" customWidth="1"/>
    <col min="5645" max="5645" width="6.140625" style="2" customWidth="1"/>
    <col min="5646" max="5646" width="5.85546875" style="2" customWidth="1"/>
    <col min="5647" max="5647" width="6.140625" style="2" customWidth="1"/>
    <col min="5648" max="5649" width="6" style="2" customWidth="1"/>
    <col min="5650" max="5650" width="5.85546875" style="2" customWidth="1"/>
    <col min="5651" max="5651" width="6.42578125" style="2" customWidth="1"/>
    <col min="5652" max="5652" width="5.85546875" style="2" customWidth="1"/>
    <col min="5653" max="5653" width="6.140625" style="2" customWidth="1"/>
    <col min="5654" max="5654" width="6.42578125" style="2" customWidth="1"/>
    <col min="5655" max="5656" width="6" style="2" customWidth="1"/>
    <col min="5657" max="5657" width="6.140625" style="2" customWidth="1"/>
    <col min="5658" max="5658" width="6.85546875" style="2" customWidth="1"/>
    <col min="5659" max="5660" width="5.42578125" style="2" customWidth="1"/>
    <col min="5661" max="5889" width="5.42578125" style="2"/>
    <col min="5890" max="5890" width="4.140625" style="2" customWidth="1"/>
    <col min="5891" max="5891" width="25.85546875" style="2" customWidth="1"/>
    <col min="5892" max="5892" width="5.85546875" style="2" customWidth="1"/>
    <col min="5893" max="5893" width="6.7109375" style="2" customWidth="1"/>
    <col min="5894" max="5894" width="6.140625" style="2" customWidth="1"/>
    <col min="5895" max="5895" width="5.85546875" style="2" customWidth="1"/>
    <col min="5896" max="5896" width="6.140625" style="2" customWidth="1"/>
    <col min="5897" max="5897" width="6.7109375" style="2" customWidth="1"/>
    <col min="5898" max="5899" width="6.42578125" style="2" customWidth="1"/>
    <col min="5900" max="5900" width="6" style="2" customWidth="1"/>
    <col min="5901" max="5901" width="6.140625" style="2" customWidth="1"/>
    <col min="5902" max="5902" width="5.85546875" style="2" customWidth="1"/>
    <col min="5903" max="5903" width="6.140625" style="2" customWidth="1"/>
    <col min="5904" max="5905" width="6" style="2" customWidth="1"/>
    <col min="5906" max="5906" width="5.85546875" style="2" customWidth="1"/>
    <col min="5907" max="5907" width="6.42578125" style="2" customWidth="1"/>
    <col min="5908" max="5908" width="5.85546875" style="2" customWidth="1"/>
    <col min="5909" max="5909" width="6.140625" style="2" customWidth="1"/>
    <col min="5910" max="5910" width="6.42578125" style="2" customWidth="1"/>
    <col min="5911" max="5912" width="6" style="2" customWidth="1"/>
    <col min="5913" max="5913" width="6.140625" style="2" customWidth="1"/>
    <col min="5914" max="5914" width="6.85546875" style="2" customWidth="1"/>
    <col min="5915" max="5916" width="5.42578125" style="2" customWidth="1"/>
    <col min="5917" max="6145" width="5.42578125" style="2"/>
    <col min="6146" max="6146" width="4.140625" style="2" customWidth="1"/>
    <col min="6147" max="6147" width="25.85546875" style="2" customWidth="1"/>
    <col min="6148" max="6148" width="5.85546875" style="2" customWidth="1"/>
    <col min="6149" max="6149" width="6.7109375" style="2" customWidth="1"/>
    <col min="6150" max="6150" width="6.140625" style="2" customWidth="1"/>
    <col min="6151" max="6151" width="5.85546875" style="2" customWidth="1"/>
    <col min="6152" max="6152" width="6.140625" style="2" customWidth="1"/>
    <col min="6153" max="6153" width="6.7109375" style="2" customWidth="1"/>
    <col min="6154" max="6155" width="6.42578125" style="2" customWidth="1"/>
    <col min="6156" max="6156" width="6" style="2" customWidth="1"/>
    <col min="6157" max="6157" width="6.140625" style="2" customWidth="1"/>
    <col min="6158" max="6158" width="5.85546875" style="2" customWidth="1"/>
    <col min="6159" max="6159" width="6.140625" style="2" customWidth="1"/>
    <col min="6160" max="6161" width="6" style="2" customWidth="1"/>
    <col min="6162" max="6162" width="5.85546875" style="2" customWidth="1"/>
    <col min="6163" max="6163" width="6.42578125" style="2" customWidth="1"/>
    <col min="6164" max="6164" width="5.85546875" style="2" customWidth="1"/>
    <col min="6165" max="6165" width="6.140625" style="2" customWidth="1"/>
    <col min="6166" max="6166" width="6.42578125" style="2" customWidth="1"/>
    <col min="6167" max="6168" width="6" style="2" customWidth="1"/>
    <col min="6169" max="6169" width="6.140625" style="2" customWidth="1"/>
    <col min="6170" max="6170" width="6.85546875" style="2" customWidth="1"/>
    <col min="6171" max="6172" width="5.42578125" style="2" customWidth="1"/>
    <col min="6173" max="6401" width="5.42578125" style="2"/>
    <col min="6402" max="6402" width="4.140625" style="2" customWidth="1"/>
    <col min="6403" max="6403" width="25.85546875" style="2" customWidth="1"/>
    <col min="6404" max="6404" width="5.85546875" style="2" customWidth="1"/>
    <col min="6405" max="6405" width="6.7109375" style="2" customWidth="1"/>
    <col min="6406" max="6406" width="6.140625" style="2" customWidth="1"/>
    <col min="6407" max="6407" width="5.85546875" style="2" customWidth="1"/>
    <col min="6408" max="6408" width="6.140625" style="2" customWidth="1"/>
    <col min="6409" max="6409" width="6.7109375" style="2" customWidth="1"/>
    <col min="6410" max="6411" width="6.42578125" style="2" customWidth="1"/>
    <col min="6412" max="6412" width="6" style="2" customWidth="1"/>
    <col min="6413" max="6413" width="6.140625" style="2" customWidth="1"/>
    <col min="6414" max="6414" width="5.85546875" style="2" customWidth="1"/>
    <col min="6415" max="6415" width="6.140625" style="2" customWidth="1"/>
    <col min="6416" max="6417" width="6" style="2" customWidth="1"/>
    <col min="6418" max="6418" width="5.85546875" style="2" customWidth="1"/>
    <col min="6419" max="6419" width="6.42578125" style="2" customWidth="1"/>
    <col min="6420" max="6420" width="5.85546875" style="2" customWidth="1"/>
    <col min="6421" max="6421" width="6.140625" style="2" customWidth="1"/>
    <col min="6422" max="6422" width="6.42578125" style="2" customWidth="1"/>
    <col min="6423" max="6424" width="6" style="2" customWidth="1"/>
    <col min="6425" max="6425" width="6.140625" style="2" customWidth="1"/>
    <col min="6426" max="6426" width="6.85546875" style="2" customWidth="1"/>
    <col min="6427" max="6428" width="5.42578125" style="2" customWidth="1"/>
    <col min="6429" max="6657" width="5.42578125" style="2"/>
    <col min="6658" max="6658" width="4.140625" style="2" customWidth="1"/>
    <col min="6659" max="6659" width="25.85546875" style="2" customWidth="1"/>
    <col min="6660" max="6660" width="5.85546875" style="2" customWidth="1"/>
    <col min="6661" max="6661" width="6.7109375" style="2" customWidth="1"/>
    <col min="6662" max="6662" width="6.140625" style="2" customWidth="1"/>
    <col min="6663" max="6663" width="5.85546875" style="2" customWidth="1"/>
    <col min="6664" max="6664" width="6.140625" style="2" customWidth="1"/>
    <col min="6665" max="6665" width="6.7109375" style="2" customWidth="1"/>
    <col min="6666" max="6667" width="6.42578125" style="2" customWidth="1"/>
    <col min="6668" max="6668" width="6" style="2" customWidth="1"/>
    <col min="6669" max="6669" width="6.140625" style="2" customWidth="1"/>
    <col min="6670" max="6670" width="5.85546875" style="2" customWidth="1"/>
    <col min="6671" max="6671" width="6.140625" style="2" customWidth="1"/>
    <col min="6672" max="6673" width="6" style="2" customWidth="1"/>
    <col min="6674" max="6674" width="5.85546875" style="2" customWidth="1"/>
    <col min="6675" max="6675" width="6.42578125" style="2" customWidth="1"/>
    <col min="6676" max="6676" width="5.85546875" style="2" customWidth="1"/>
    <col min="6677" max="6677" width="6.140625" style="2" customWidth="1"/>
    <col min="6678" max="6678" width="6.42578125" style="2" customWidth="1"/>
    <col min="6679" max="6680" width="6" style="2" customWidth="1"/>
    <col min="6681" max="6681" width="6.140625" style="2" customWidth="1"/>
    <col min="6682" max="6682" width="6.85546875" style="2" customWidth="1"/>
    <col min="6683" max="6684" width="5.42578125" style="2" customWidth="1"/>
    <col min="6685" max="6913" width="5.42578125" style="2"/>
    <col min="6914" max="6914" width="4.140625" style="2" customWidth="1"/>
    <col min="6915" max="6915" width="25.85546875" style="2" customWidth="1"/>
    <col min="6916" max="6916" width="5.85546875" style="2" customWidth="1"/>
    <col min="6917" max="6917" width="6.7109375" style="2" customWidth="1"/>
    <col min="6918" max="6918" width="6.140625" style="2" customWidth="1"/>
    <col min="6919" max="6919" width="5.85546875" style="2" customWidth="1"/>
    <col min="6920" max="6920" width="6.140625" style="2" customWidth="1"/>
    <col min="6921" max="6921" width="6.7109375" style="2" customWidth="1"/>
    <col min="6922" max="6923" width="6.42578125" style="2" customWidth="1"/>
    <col min="6924" max="6924" width="6" style="2" customWidth="1"/>
    <col min="6925" max="6925" width="6.140625" style="2" customWidth="1"/>
    <col min="6926" max="6926" width="5.85546875" style="2" customWidth="1"/>
    <col min="6927" max="6927" width="6.140625" style="2" customWidth="1"/>
    <col min="6928" max="6929" width="6" style="2" customWidth="1"/>
    <col min="6930" max="6930" width="5.85546875" style="2" customWidth="1"/>
    <col min="6931" max="6931" width="6.42578125" style="2" customWidth="1"/>
    <col min="6932" max="6932" width="5.85546875" style="2" customWidth="1"/>
    <col min="6933" max="6933" width="6.140625" style="2" customWidth="1"/>
    <col min="6934" max="6934" width="6.42578125" style="2" customWidth="1"/>
    <col min="6935" max="6936" width="6" style="2" customWidth="1"/>
    <col min="6937" max="6937" width="6.140625" style="2" customWidth="1"/>
    <col min="6938" max="6938" width="6.85546875" style="2" customWidth="1"/>
    <col min="6939" max="6940" width="5.42578125" style="2" customWidth="1"/>
    <col min="6941" max="7169" width="5.42578125" style="2"/>
    <col min="7170" max="7170" width="4.140625" style="2" customWidth="1"/>
    <col min="7171" max="7171" width="25.85546875" style="2" customWidth="1"/>
    <col min="7172" max="7172" width="5.85546875" style="2" customWidth="1"/>
    <col min="7173" max="7173" width="6.7109375" style="2" customWidth="1"/>
    <col min="7174" max="7174" width="6.140625" style="2" customWidth="1"/>
    <col min="7175" max="7175" width="5.85546875" style="2" customWidth="1"/>
    <col min="7176" max="7176" width="6.140625" style="2" customWidth="1"/>
    <col min="7177" max="7177" width="6.7109375" style="2" customWidth="1"/>
    <col min="7178" max="7179" width="6.42578125" style="2" customWidth="1"/>
    <col min="7180" max="7180" width="6" style="2" customWidth="1"/>
    <col min="7181" max="7181" width="6.140625" style="2" customWidth="1"/>
    <col min="7182" max="7182" width="5.85546875" style="2" customWidth="1"/>
    <col min="7183" max="7183" width="6.140625" style="2" customWidth="1"/>
    <col min="7184" max="7185" width="6" style="2" customWidth="1"/>
    <col min="7186" max="7186" width="5.85546875" style="2" customWidth="1"/>
    <col min="7187" max="7187" width="6.42578125" style="2" customWidth="1"/>
    <col min="7188" max="7188" width="5.85546875" style="2" customWidth="1"/>
    <col min="7189" max="7189" width="6.140625" style="2" customWidth="1"/>
    <col min="7190" max="7190" width="6.42578125" style="2" customWidth="1"/>
    <col min="7191" max="7192" width="6" style="2" customWidth="1"/>
    <col min="7193" max="7193" width="6.140625" style="2" customWidth="1"/>
    <col min="7194" max="7194" width="6.85546875" style="2" customWidth="1"/>
    <col min="7195" max="7196" width="5.42578125" style="2" customWidth="1"/>
    <col min="7197" max="7425" width="5.42578125" style="2"/>
    <col min="7426" max="7426" width="4.140625" style="2" customWidth="1"/>
    <col min="7427" max="7427" width="25.85546875" style="2" customWidth="1"/>
    <col min="7428" max="7428" width="5.85546875" style="2" customWidth="1"/>
    <col min="7429" max="7429" width="6.7109375" style="2" customWidth="1"/>
    <col min="7430" max="7430" width="6.140625" style="2" customWidth="1"/>
    <col min="7431" max="7431" width="5.85546875" style="2" customWidth="1"/>
    <col min="7432" max="7432" width="6.140625" style="2" customWidth="1"/>
    <col min="7433" max="7433" width="6.7109375" style="2" customWidth="1"/>
    <col min="7434" max="7435" width="6.42578125" style="2" customWidth="1"/>
    <col min="7436" max="7436" width="6" style="2" customWidth="1"/>
    <col min="7437" max="7437" width="6.140625" style="2" customWidth="1"/>
    <col min="7438" max="7438" width="5.85546875" style="2" customWidth="1"/>
    <col min="7439" max="7439" width="6.140625" style="2" customWidth="1"/>
    <col min="7440" max="7441" width="6" style="2" customWidth="1"/>
    <col min="7442" max="7442" width="5.85546875" style="2" customWidth="1"/>
    <col min="7443" max="7443" width="6.42578125" style="2" customWidth="1"/>
    <col min="7444" max="7444" width="5.85546875" style="2" customWidth="1"/>
    <col min="7445" max="7445" width="6.140625" style="2" customWidth="1"/>
    <col min="7446" max="7446" width="6.42578125" style="2" customWidth="1"/>
    <col min="7447" max="7448" width="6" style="2" customWidth="1"/>
    <col min="7449" max="7449" width="6.140625" style="2" customWidth="1"/>
    <col min="7450" max="7450" width="6.85546875" style="2" customWidth="1"/>
    <col min="7451" max="7452" width="5.42578125" style="2" customWidth="1"/>
    <col min="7453" max="7681" width="5.42578125" style="2"/>
    <col min="7682" max="7682" width="4.140625" style="2" customWidth="1"/>
    <col min="7683" max="7683" width="25.85546875" style="2" customWidth="1"/>
    <col min="7684" max="7684" width="5.85546875" style="2" customWidth="1"/>
    <col min="7685" max="7685" width="6.7109375" style="2" customWidth="1"/>
    <col min="7686" max="7686" width="6.140625" style="2" customWidth="1"/>
    <col min="7687" max="7687" width="5.85546875" style="2" customWidth="1"/>
    <col min="7688" max="7688" width="6.140625" style="2" customWidth="1"/>
    <col min="7689" max="7689" width="6.7109375" style="2" customWidth="1"/>
    <col min="7690" max="7691" width="6.42578125" style="2" customWidth="1"/>
    <col min="7692" max="7692" width="6" style="2" customWidth="1"/>
    <col min="7693" max="7693" width="6.140625" style="2" customWidth="1"/>
    <col min="7694" max="7694" width="5.85546875" style="2" customWidth="1"/>
    <col min="7695" max="7695" width="6.140625" style="2" customWidth="1"/>
    <col min="7696" max="7697" width="6" style="2" customWidth="1"/>
    <col min="7698" max="7698" width="5.85546875" style="2" customWidth="1"/>
    <col min="7699" max="7699" width="6.42578125" style="2" customWidth="1"/>
    <col min="7700" max="7700" width="5.85546875" style="2" customWidth="1"/>
    <col min="7701" max="7701" width="6.140625" style="2" customWidth="1"/>
    <col min="7702" max="7702" width="6.42578125" style="2" customWidth="1"/>
    <col min="7703" max="7704" width="6" style="2" customWidth="1"/>
    <col min="7705" max="7705" width="6.140625" style="2" customWidth="1"/>
    <col min="7706" max="7706" width="6.85546875" style="2" customWidth="1"/>
    <col min="7707" max="7708" width="5.42578125" style="2" customWidth="1"/>
    <col min="7709" max="7937" width="5.42578125" style="2"/>
    <col min="7938" max="7938" width="4.140625" style="2" customWidth="1"/>
    <col min="7939" max="7939" width="25.85546875" style="2" customWidth="1"/>
    <col min="7940" max="7940" width="5.85546875" style="2" customWidth="1"/>
    <col min="7941" max="7941" width="6.7109375" style="2" customWidth="1"/>
    <col min="7942" max="7942" width="6.140625" style="2" customWidth="1"/>
    <col min="7943" max="7943" width="5.85546875" style="2" customWidth="1"/>
    <col min="7944" max="7944" width="6.140625" style="2" customWidth="1"/>
    <col min="7945" max="7945" width="6.7109375" style="2" customWidth="1"/>
    <col min="7946" max="7947" width="6.42578125" style="2" customWidth="1"/>
    <col min="7948" max="7948" width="6" style="2" customWidth="1"/>
    <col min="7949" max="7949" width="6.140625" style="2" customWidth="1"/>
    <col min="7950" max="7950" width="5.85546875" style="2" customWidth="1"/>
    <col min="7951" max="7951" width="6.140625" style="2" customWidth="1"/>
    <col min="7952" max="7953" width="6" style="2" customWidth="1"/>
    <col min="7954" max="7954" width="5.85546875" style="2" customWidth="1"/>
    <col min="7955" max="7955" width="6.42578125" style="2" customWidth="1"/>
    <col min="7956" max="7956" width="5.85546875" style="2" customWidth="1"/>
    <col min="7957" max="7957" width="6.140625" style="2" customWidth="1"/>
    <col min="7958" max="7958" width="6.42578125" style="2" customWidth="1"/>
    <col min="7959" max="7960" width="6" style="2" customWidth="1"/>
    <col min="7961" max="7961" width="6.140625" style="2" customWidth="1"/>
    <col min="7962" max="7962" width="6.85546875" style="2" customWidth="1"/>
    <col min="7963" max="7964" width="5.42578125" style="2" customWidth="1"/>
    <col min="7965" max="8193" width="5.42578125" style="2"/>
    <col min="8194" max="8194" width="4.140625" style="2" customWidth="1"/>
    <col min="8195" max="8195" width="25.85546875" style="2" customWidth="1"/>
    <col min="8196" max="8196" width="5.85546875" style="2" customWidth="1"/>
    <col min="8197" max="8197" width="6.7109375" style="2" customWidth="1"/>
    <col min="8198" max="8198" width="6.140625" style="2" customWidth="1"/>
    <col min="8199" max="8199" width="5.85546875" style="2" customWidth="1"/>
    <col min="8200" max="8200" width="6.140625" style="2" customWidth="1"/>
    <col min="8201" max="8201" width="6.7109375" style="2" customWidth="1"/>
    <col min="8202" max="8203" width="6.42578125" style="2" customWidth="1"/>
    <col min="8204" max="8204" width="6" style="2" customWidth="1"/>
    <col min="8205" max="8205" width="6.140625" style="2" customWidth="1"/>
    <col min="8206" max="8206" width="5.85546875" style="2" customWidth="1"/>
    <col min="8207" max="8207" width="6.140625" style="2" customWidth="1"/>
    <col min="8208" max="8209" width="6" style="2" customWidth="1"/>
    <col min="8210" max="8210" width="5.85546875" style="2" customWidth="1"/>
    <col min="8211" max="8211" width="6.42578125" style="2" customWidth="1"/>
    <col min="8212" max="8212" width="5.85546875" style="2" customWidth="1"/>
    <col min="8213" max="8213" width="6.140625" style="2" customWidth="1"/>
    <col min="8214" max="8214" width="6.42578125" style="2" customWidth="1"/>
    <col min="8215" max="8216" width="6" style="2" customWidth="1"/>
    <col min="8217" max="8217" width="6.140625" style="2" customWidth="1"/>
    <col min="8218" max="8218" width="6.85546875" style="2" customWidth="1"/>
    <col min="8219" max="8220" width="5.42578125" style="2" customWidth="1"/>
    <col min="8221" max="8449" width="5.42578125" style="2"/>
    <col min="8450" max="8450" width="4.140625" style="2" customWidth="1"/>
    <col min="8451" max="8451" width="25.85546875" style="2" customWidth="1"/>
    <col min="8452" max="8452" width="5.85546875" style="2" customWidth="1"/>
    <col min="8453" max="8453" width="6.7109375" style="2" customWidth="1"/>
    <col min="8454" max="8454" width="6.140625" style="2" customWidth="1"/>
    <col min="8455" max="8455" width="5.85546875" style="2" customWidth="1"/>
    <col min="8456" max="8456" width="6.140625" style="2" customWidth="1"/>
    <col min="8457" max="8457" width="6.7109375" style="2" customWidth="1"/>
    <col min="8458" max="8459" width="6.42578125" style="2" customWidth="1"/>
    <col min="8460" max="8460" width="6" style="2" customWidth="1"/>
    <col min="8461" max="8461" width="6.140625" style="2" customWidth="1"/>
    <col min="8462" max="8462" width="5.85546875" style="2" customWidth="1"/>
    <col min="8463" max="8463" width="6.140625" style="2" customWidth="1"/>
    <col min="8464" max="8465" width="6" style="2" customWidth="1"/>
    <col min="8466" max="8466" width="5.85546875" style="2" customWidth="1"/>
    <col min="8467" max="8467" width="6.42578125" style="2" customWidth="1"/>
    <col min="8468" max="8468" width="5.85546875" style="2" customWidth="1"/>
    <col min="8469" max="8469" width="6.140625" style="2" customWidth="1"/>
    <col min="8470" max="8470" width="6.42578125" style="2" customWidth="1"/>
    <col min="8471" max="8472" width="6" style="2" customWidth="1"/>
    <col min="8473" max="8473" width="6.140625" style="2" customWidth="1"/>
    <col min="8474" max="8474" width="6.85546875" style="2" customWidth="1"/>
    <col min="8475" max="8476" width="5.42578125" style="2" customWidth="1"/>
    <col min="8477" max="8705" width="5.42578125" style="2"/>
    <col min="8706" max="8706" width="4.140625" style="2" customWidth="1"/>
    <col min="8707" max="8707" width="25.85546875" style="2" customWidth="1"/>
    <col min="8708" max="8708" width="5.85546875" style="2" customWidth="1"/>
    <col min="8709" max="8709" width="6.7109375" style="2" customWidth="1"/>
    <col min="8710" max="8710" width="6.140625" style="2" customWidth="1"/>
    <col min="8711" max="8711" width="5.85546875" style="2" customWidth="1"/>
    <col min="8712" max="8712" width="6.140625" style="2" customWidth="1"/>
    <col min="8713" max="8713" width="6.7109375" style="2" customWidth="1"/>
    <col min="8714" max="8715" width="6.42578125" style="2" customWidth="1"/>
    <col min="8716" max="8716" width="6" style="2" customWidth="1"/>
    <col min="8717" max="8717" width="6.140625" style="2" customWidth="1"/>
    <col min="8718" max="8718" width="5.85546875" style="2" customWidth="1"/>
    <col min="8719" max="8719" width="6.140625" style="2" customWidth="1"/>
    <col min="8720" max="8721" width="6" style="2" customWidth="1"/>
    <col min="8722" max="8722" width="5.85546875" style="2" customWidth="1"/>
    <col min="8723" max="8723" width="6.42578125" style="2" customWidth="1"/>
    <col min="8724" max="8724" width="5.85546875" style="2" customWidth="1"/>
    <col min="8725" max="8725" width="6.140625" style="2" customWidth="1"/>
    <col min="8726" max="8726" width="6.42578125" style="2" customWidth="1"/>
    <col min="8727" max="8728" width="6" style="2" customWidth="1"/>
    <col min="8729" max="8729" width="6.140625" style="2" customWidth="1"/>
    <col min="8730" max="8730" width="6.85546875" style="2" customWidth="1"/>
    <col min="8731" max="8732" width="5.42578125" style="2" customWidth="1"/>
    <col min="8733" max="8961" width="5.42578125" style="2"/>
    <col min="8962" max="8962" width="4.140625" style="2" customWidth="1"/>
    <col min="8963" max="8963" width="25.85546875" style="2" customWidth="1"/>
    <col min="8964" max="8964" width="5.85546875" style="2" customWidth="1"/>
    <col min="8965" max="8965" width="6.7109375" style="2" customWidth="1"/>
    <col min="8966" max="8966" width="6.140625" style="2" customWidth="1"/>
    <col min="8967" max="8967" width="5.85546875" style="2" customWidth="1"/>
    <col min="8968" max="8968" width="6.140625" style="2" customWidth="1"/>
    <col min="8969" max="8969" width="6.7109375" style="2" customWidth="1"/>
    <col min="8970" max="8971" width="6.42578125" style="2" customWidth="1"/>
    <col min="8972" max="8972" width="6" style="2" customWidth="1"/>
    <col min="8973" max="8973" width="6.140625" style="2" customWidth="1"/>
    <col min="8974" max="8974" width="5.85546875" style="2" customWidth="1"/>
    <col min="8975" max="8975" width="6.140625" style="2" customWidth="1"/>
    <col min="8976" max="8977" width="6" style="2" customWidth="1"/>
    <col min="8978" max="8978" width="5.85546875" style="2" customWidth="1"/>
    <col min="8979" max="8979" width="6.42578125" style="2" customWidth="1"/>
    <col min="8980" max="8980" width="5.85546875" style="2" customWidth="1"/>
    <col min="8981" max="8981" width="6.140625" style="2" customWidth="1"/>
    <col min="8982" max="8982" width="6.42578125" style="2" customWidth="1"/>
    <col min="8983" max="8984" width="6" style="2" customWidth="1"/>
    <col min="8985" max="8985" width="6.140625" style="2" customWidth="1"/>
    <col min="8986" max="8986" width="6.85546875" style="2" customWidth="1"/>
    <col min="8987" max="8988" width="5.42578125" style="2" customWidth="1"/>
    <col min="8989" max="9217" width="5.42578125" style="2"/>
    <col min="9218" max="9218" width="4.140625" style="2" customWidth="1"/>
    <col min="9219" max="9219" width="25.85546875" style="2" customWidth="1"/>
    <col min="9220" max="9220" width="5.85546875" style="2" customWidth="1"/>
    <col min="9221" max="9221" width="6.7109375" style="2" customWidth="1"/>
    <col min="9222" max="9222" width="6.140625" style="2" customWidth="1"/>
    <col min="9223" max="9223" width="5.85546875" style="2" customWidth="1"/>
    <col min="9224" max="9224" width="6.140625" style="2" customWidth="1"/>
    <col min="9225" max="9225" width="6.7109375" style="2" customWidth="1"/>
    <col min="9226" max="9227" width="6.42578125" style="2" customWidth="1"/>
    <col min="9228" max="9228" width="6" style="2" customWidth="1"/>
    <col min="9229" max="9229" width="6.140625" style="2" customWidth="1"/>
    <col min="9230" max="9230" width="5.85546875" style="2" customWidth="1"/>
    <col min="9231" max="9231" width="6.140625" style="2" customWidth="1"/>
    <col min="9232" max="9233" width="6" style="2" customWidth="1"/>
    <col min="9234" max="9234" width="5.85546875" style="2" customWidth="1"/>
    <col min="9235" max="9235" width="6.42578125" style="2" customWidth="1"/>
    <col min="9236" max="9236" width="5.85546875" style="2" customWidth="1"/>
    <col min="9237" max="9237" width="6.140625" style="2" customWidth="1"/>
    <col min="9238" max="9238" width="6.42578125" style="2" customWidth="1"/>
    <col min="9239" max="9240" width="6" style="2" customWidth="1"/>
    <col min="9241" max="9241" width="6.140625" style="2" customWidth="1"/>
    <col min="9242" max="9242" width="6.85546875" style="2" customWidth="1"/>
    <col min="9243" max="9244" width="5.42578125" style="2" customWidth="1"/>
    <col min="9245" max="9473" width="5.42578125" style="2"/>
    <col min="9474" max="9474" width="4.140625" style="2" customWidth="1"/>
    <col min="9475" max="9475" width="25.85546875" style="2" customWidth="1"/>
    <col min="9476" max="9476" width="5.85546875" style="2" customWidth="1"/>
    <col min="9477" max="9477" width="6.7109375" style="2" customWidth="1"/>
    <col min="9478" max="9478" width="6.140625" style="2" customWidth="1"/>
    <col min="9479" max="9479" width="5.85546875" style="2" customWidth="1"/>
    <col min="9480" max="9480" width="6.140625" style="2" customWidth="1"/>
    <col min="9481" max="9481" width="6.7109375" style="2" customWidth="1"/>
    <col min="9482" max="9483" width="6.42578125" style="2" customWidth="1"/>
    <col min="9484" max="9484" width="6" style="2" customWidth="1"/>
    <col min="9485" max="9485" width="6.140625" style="2" customWidth="1"/>
    <col min="9486" max="9486" width="5.85546875" style="2" customWidth="1"/>
    <col min="9487" max="9487" width="6.140625" style="2" customWidth="1"/>
    <col min="9488" max="9489" width="6" style="2" customWidth="1"/>
    <col min="9490" max="9490" width="5.85546875" style="2" customWidth="1"/>
    <col min="9491" max="9491" width="6.42578125" style="2" customWidth="1"/>
    <col min="9492" max="9492" width="5.85546875" style="2" customWidth="1"/>
    <col min="9493" max="9493" width="6.140625" style="2" customWidth="1"/>
    <col min="9494" max="9494" width="6.42578125" style="2" customWidth="1"/>
    <col min="9495" max="9496" width="6" style="2" customWidth="1"/>
    <col min="9497" max="9497" width="6.140625" style="2" customWidth="1"/>
    <col min="9498" max="9498" width="6.85546875" style="2" customWidth="1"/>
    <col min="9499" max="9500" width="5.42578125" style="2" customWidth="1"/>
    <col min="9501" max="9729" width="5.42578125" style="2"/>
    <col min="9730" max="9730" width="4.140625" style="2" customWidth="1"/>
    <col min="9731" max="9731" width="25.85546875" style="2" customWidth="1"/>
    <col min="9732" max="9732" width="5.85546875" style="2" customWidth="1"/>
    <col min="9733" max="9733" width="6.7109375" style="2" customWidth="1"/>
    <col min="9734" max="9734" width="6.140625" style="2" customWidth="1"/>
    <col min="9735" max="9735" width="5.85546875" style="2" customWidth="1"/>
    <col min="9736" max="9736" width="6.140625" style="2" customWidth="1"/>
    <col min="9737" max="9737" width="6.7109375" style="2" customWidth="1"/>
    <col min="9738" max="9739" width="6.42578125" style="2" customWidth="1"/>
    <col min="9740" max="9740" width="6" style="2" customWidth="1"/>
    <col min="9741" max="9741" width="6.140625" style="2" customWidth="1"/>
    <col min="9742" max="9742" width="5.85546875" style="2" customWidth="1"/>
    <col min="9743" max="9743" width="6.140625" style="2" customWidth="1"/>
    <col min="9744" max="9745" width="6" style="2" customWidth="1"/>
    <col min="9746" max="9746" width="5.85546875" style="2" customWidth="1"/>
    <col min="9747" max="9747" width="6.42578125" style="2" customWidth="1"/>
    <col min="9748" max="9748" width="5.85546875" style="2" customWidth="1"/>
    <col min="9749" max="9749" width="6.140625" style="2" customWidth="1"/>
    <col min="9750" max="9750" width="6.42578125" style="2" customWidth="1"/>
    <col min="9751" max="9752" width="6" style="2" customWidth="1"/>
    <col min="9753" max="9753" width="6.140625" style="2" customWidth="1"/>
    <col min="9754" max="9754" width="6.85546875" style="2" customWidth="1"/>
    <col min="9755" max="9756" width="5.42578125" style="2" customWidth="1"/>
    <col min="9757" max="9985" width="5.42578125" style="2"/>
    <col min="9986" max="9986" width="4.140625" style="2" customWidth="1"/>
    <col min="9987" max="9987" width="25.85546875" style="2" customWidth="1"/>
    <col min="9988" max="9988" width="5.85546875" style="2" customWidth="1"/>
    <col min="9989" max="9989" width="6.7109375" style="2" customWidth="1"/>
    <col min="9990" max="9990" width="6.140625" style="2" customWidth="1"/>
    <col min="9991" max="9991" width="5.85546875" style="2" customWidth="1"/>
    <col min="9992" max="9992" width="6.140625" style="2" customWidth="1"/>
    <col min="9993" max="9993" width="6.7109375" style="2" customWidth="1"/>
    <col min="9994" max="9995" width="6.42578125" style="2" customWidth="1"/>
    <col min="9996" max="9996" width="6" style="2" customWidth="1"/>
    <col min="9997" max="9997" width="6.140625" style="2" customWidth="1"/>
    <col min="9998" max="9998" width="5.85546875" style="2" customWidth="1"/>
    <col min="9999" max="9999" width="6.140625" style="2" customWidth="1"/>
    <col min="10000" max="10001" width="6" style="2" customWidth="1"/>
    <col min="10002" max="10002" width="5.85546875" style="2" customWidth="1"/>
    <col min="10003" max="10003" width="6.42578125" style="2" customWidth="1"/>
    <col min="10004" max="10004" width="5.85546875" style="2" customWidth="1"/>
    <col min="10005" max="10005" width="6.140625" style="2" customWidth="1"/>
    <col min="10006" max="10006" width="6.42578125" style="2" customWidth="1"/>
    <col min="10007" max="10008" width="6" style="2" customWidth="1"/>
    <col min="10009" max="10009" width="6.140625" style="2" customWidth="1"/>
    <col min="10010" max="10010" width="6.85546875" style="2" customWidth="1"/>
    <col min="10011" max="10012" width="5.42578125" style="2" customWidth="1"/>
    <col min="10013" max="10241" width="5.42578125" style="2"/>
    <col min="10242" max="10242" width="4.140625" style="2" customWidth="1"/>
    <col min="10243" max="10243" width="25.85546875" style="2" customWidth="1"/>
    <col min="10244" max="10244" width="5.85546875" style="2" customWidth="1"/>
    <col min="10245" max="10245" width="6.7109375" style="2" customWidth="1"/>
    <col min="10246" max="10246" width="6.140625" style="2" customWidth="1"/>
    <col min="10247" max="10247" width="5.85546875" style="2" customWidth="1"/>
    <col min="10248" max="10248" width="6.140625" style="2" customWidth="1"/>
    <col min="10249" max="10249" width="6.7109375" style="2" customWidth="1"/>
    <col min="10250" max="10251" width="6.42578125" style="2" customWidth="1"/>
    <col min="10252" max="10252" width="6" style="2" customWidth="1"/>
    <col min="10253" max="10253" width="6.140625" style="2" customWidth="1"/>
    <col min="10254" max="10254" width="5.85546875" style="2" customWidth="1"/>
    <col min="10255" max="10255" width="6.140625" style="2" customWidth="1"/>
    <col min="10256" max="10257" width="6" style="2" customWidth="1"/>
    <col min="10258" max="10258" width="5.85546875" style="2" customWidth="1"/>
    <col min="10259" max="10259" width="6.42578125" style="2" customWidth="1"/>
    <col min="10260" max="10260" width="5.85546875" style="2" customWidth="1"/>
    <col min="10261" max="10261" width="6.140625" style="2" customWidth="1"/>
    <col min="10262" max="10262" width="6.42578125" style="2" customWidth="1"/>
    <col min="10263" max="10264" width="6" style="2" customWidth="1"/>
    <col min="10265" max="10265" width="6.140625" style="2" customWidth="1"/>
    <col min="10266" max="10266" width="6.85546875" style="2" customWidth="1"/>
    <col min="10267" max="10268" width="5.42578125" style="2" customWidth="1"/>
    <col min="10269" max="10497" width="5.42578125" style="2"/>
    <col min="10498" max="10498" width="4.140625" style="2" customWidth="1"/>
    <col min="10499" max="10499" width="25.85546875" style="2" customWidth="1"/>
    <col min="10500" max="10500" width="5.85546875" style="2" customWidth="1"/>
    <col min="10501" max="10501" width="6.7109375" style="2" customWidth="1"/>
    <col min="10502" max="10502" width="6.140625" style="2" customWidth="1"/>
    <col min="10503" max="10503" width="5.85546875" style="2" customWidth="1"/>
    <col min="10504" max="10504" width="6.140625" style="2" customWidth="1"/>
    <col min="10505" max="10505" width="6.7109375" style="2" customWidth="1"/>
    <col min="10506" max="10507" width="6.42578125" style="2" customWidth="1"/>
    <col min="10508" max="10508" width="6" style="2" customWidth="1"/>
    <col min="10509" max="10509" width="6.140625" style="2" customWidth="1"/>
    <col min="10510" max="10510" width="5.85546875" style="2" customWidth="1"/>
    <col min="10511" max="10511" width="6.140625" style="2" customWidth="1"/>
    <col min="10512" max="10513" width="6" style="2" customWidth="1"/>
    <col min="10514" max="10514" width="5.85546875" style="2" customWidth="1"/>
    <col min="10515" max="10515" width="6.42578125" style="2" customWidth="1"/>
    <col min="10516" max="10516" width="5.85546875" style="2" customWidth="1"/>
    <col min="10517" max="10517" width="6.140625" style="2" customWidth="1"/>
    <col min="10518" max="10518" width="6.42578125" style="2" customWidth="1"/>
    <col min="10519" max="10520" width="6" style="2" customWidth="1"/>
    <col min="10521" max="10521" width="6.140625" style="2" customWidth="1"/>
    <col min="10522" max="10522" width="6.85546875" style="2" customWidth="1"/>
    <col min="10523" max="10524" width="5.42578125" style="2" customWidth="1"/>
    <col min="10525" max="10753" width="5.42578125" style="2"/>
    <col min="10754" max="10754" width="4.140625" style="2" customWidth="1"/>
    <col min="10755" max="10755" width="25.85546875" style="2" customWidth="1"/>
    <col min="10756" max="10756" width="5.85546875" style="2" customWidth="1"/>
    <col min="10757" max="10757" width="6.7109375" style="2" customWidth="1"/>
    <col min="10758" max="10758" width="6.140625" style="2" customWidth="1"/>
    <col min="10759" max="10759" width="5.85546875" style="2" customWidth="1"/>
    <col min="10760" max="10760" width="6.140625" style="2" customWidth="1"/>
    <col min="10761" max="10761" width="6.7109375" style="2" customWidth="1"/>
    <col min="10762" max="10763" width="6.42578125" style="2" customWidth="1"/>
    <col min="10764" max="10764" width="6" style="2" customWidth="1"/>
    <col min="10765" max="10765" width="6.140625" style="2" customWidth="1"/>
    <col min="10766" max="10766" width="5.85546875" style="2" customWidth="1"/>
    <col min="10767" max="10767" width="6.140625" style="2" customWidth="1"/>
    <col min="10768" max="10769" width="6" style="2" customWidth="1"/>
    <col min="10770" max="10770" width="5.85546875" style="2" customWidth="1"/>
    <col min="10771" max="10771" width="6.42578125" style="2" customWidth="1"/>
    <col min="10772" max="10772" width="5.85546875" style="2" customWidth="1"/>
    <col min="10773" max="10773" width="6.140625" style="2" customWidth="1"/>
    <col min="10774" max="10774" width="6.42578125" style="2" customWidth="1"/>
    <col min="10775" max="10776" width="6" style="2" customWidth="1"/>
    <col min="10777" max="10777" width="6.140625" style="2" customWidth="1"/>
    <col min="10778" max="10778" width="6.85546875" style="2" customWidth="1"/>
    <col min="10779" max="10780" width="5.42578125" style="2" customWidth="1"/>
    <col min="10781" max="11009" width="5.42578125" style="2"/>
    <col min="11010" max="11010" width="4.140625" style="2" customWidth="1"/>
    <col min="11011" max="11011" width="25.85546875" style="2" customWidth="1"/>
    <col min="11012" max="11012" width="5.85546875" style="2" customWidth="1"/>
    <col min="11013" max="11013" width="6.7109375" style="2" customWidth="1"/>
    <col min="11014" max="11014" width="6.140625" style="2" customWidth="1"/>
    <col min="11015" max="11015" width="5.85546875" style="2" customWidth="1"/>
    <col min="11016" max="11016" width="6.140625" style="2" customWidth="1"/>
    <col min="11017" max="11017" width="6.7109375" style="2" customWidth="1"/>
    <col min="11018" max="11019" width="6.42578125" style="2" customWidth="1"/>
    <col min="11020" max="11020" width="6" style="2" customWidth="1"/>
    <col min="11021" max="11021" width="6.140625" style="2" customWidth="1"/>
    <col min="11022" max="11022" width="5.85546875" style="2" customWidth="1"/>
    <col min="11023" max="11023" width="6.140625" style="2" customWidth="1"/>
    <col min="11024" max="11025" width="6" style="2" customWidth="1"/>
    <col min="11026" max="11026" width="5.85546875" style="2" customWidth="1"/>
    <col min="11027" max="11027" width="6.42578125" style="2" customWidth="1"/>
    <col min="11028" max="11028" width="5.85546875" style="2" customWidth="1"/>
    <col min="11029" max="11029" width="6.140625" style="2" customWidth="1"/>
    <col min="11030" max="11030" width="6.42578125" style="2" customWidth="1"/>
    <col min="11031" max="11032" width="6" style="2" customWidth="1"/>
    <col min="11033" max="11033" width="6.140625" style="2" customWidth="1"/>
    <col min="11034" max="11034" width="6.85546875" style="2" customWidth="1"/>
    <col min="11035" max="11036" width="5.42578125" style="2" customWidth="1"/>
    <col min="11037" max="11265" width="5.42578125" style="2"/>
    <col min="11266" max="11266" width="4.140625" style="2" customWidth="1"/>
    <col min="11267" max="11267" width="25.85546875" style="2" customWidth="1"/>
    <col min="11268" max="11268" width="5.85546875" style="2" customWidth="1"/>
    <col min="11269" max="11269" width="6.7109375" style="2" customWidth="1"/>
    <col min="11270" max="11270" width="6.140625" style="2" customWidth="1"/>
    <col min="11271" max="11271" width="5.85546875" style="2" customWidth="1"/>
    <col min="11272" max="11272" width="6.140625" style="2" customWidth="1"/>
    <col min="11273" max="11273" width="6.7109375" style="2" customWidth="1"/>
    <col min="11274" max="11275" width="6.42578125" style="2" customWidth="1"/>
    <col min="11276" max="11276" width="6" style="2" customWidth="1"/>
    <col min="11277" max="11277" width="6.140625" style="2" customWidth="1"/>
    <col min="11278" max="11278" width="5.85546875" style="2" customWidth="1"/>
    <col min="11279" max="11279" width="6.140625" style="2" customWidth="1"/>
    <col min="11280" max="11281" width="6" style="2" customWidth="1"/>
    <col min="11282" max="11282" width="5.85546875" style="2" customWidth="1"/>
    <col min="11283" max="11283" width="6.42578125" style="2" customWidth="1"/>
    <col min="11284" max="11284" width="5.85546875" style="2" customWidth="1"/>
    <col min="11285" max="11285" width="6.140625" style="2" customWidth="1"/>
    <col min="11286" max="11286" width="6.42578125" style="2" customWidth="1"/>
    <col min="11287" max="11288" width="6" style="2" customWidth="1"/>
    <col min="11289" max="11289" width="6.140625" style="2" customWidth="1"/>
    <col min="11290" max="11290" width="6.85546875" style="2" customWidth="1"/>
    <col min="11291" max="11292" width="5.42578125" style="2" customWidth="1"/>
    <col min="11293" max="11521" width="5.42578125" style="2"/>
    <col min="11522" max="11522" width="4.140625" style="2" customWidth="1"/>
    <col min="11523" max="11523" width="25.85546875" style="2" customWidth="1"/>
    <col min="11524" max="11524" width="5.85546875" style="2" customWidth="1"/>
    <col min="11525" max="11525" width="6.7109375" style="2" customWidth="1"/>
    <col min="11526" max="11526" width="6.140625" style="2" customWidth="1"/>
    <col min="11527" max="11527" width="5.85546875" style="2" customWidth="1"/>
    <col min="11528" max="11528" width="6.140625" style="2" customWidth="1"/>
    <col min="11529" max="11529" width="6.7109375" style="2" customWidth="1"/>
    <col min="11530" max="11531" width="6.42578125" style="2" customWidth="1"/>
    <col min="11532" max="11532" width="6" style="2" customWidth="1"/>
    <col min="11533" max="11533" width="6.140625" style="2" customWidth="1"/>
    <col min="11534" max="11534" width="5.85546875" style="2" customWidth="1"/>
    <col min="11535" max="11535" width="6.140625" style="2" customWidth="1"/>
    <col min="11536" max="11537" width="6" style="2" customWidth="1"/>
    <col min="11538" max="11538" width="5.85546875" style="2" customWidth="1"/>
    <col min="11539" max="11539" width="6.42578125" style="2" customWidth="1"/>
    <col min="11540" max="11540" width="5.85546875" style="2" customWidth="1"/>
    <col min="11541" max="11541" width="6.140625" style="2" customWidth="1"/>
    <col min="11542" max="11542" width="6.42578125" style="2" customWidth="1"/>
    <col min="11543" max="11544" width="6" style="2" customWidth="1"/>
    <col min="11545" max="11545" width="6.140625" style="2" customWidth="1"/>
    <col min="11546" max="11546" width="6.85546875" style="2" customWidth="1"/>
    <col min="11547" max="11548" width="5.42578125" style="2" customWidth="1"/>
    <col min="11549" max="11777" width="5.42578125" style="2"/>
    <col min="11778" max="11778" width="4.140625" style="2" customWidth="1"/>
    <col min="11779" max="11779" width="25.85546875" style="2" customWidth="1"/>
    <col min="11780" max="11780" width="5.85546875" style="2" customWidth="1"/>
    <col min="11781" max="11781" width="6.7109375" style="2" customWidth="1"/>
    <col min="11782" max="11782" width="6.140625" style="2" customWidth="1"/>
    <col min="11783" max="11783" width="5.85546875" style="2" customWidth="1"/>
    <col min="11784" max="11784" width="6.140625" style="2" customWidth="1"/>
    <col min="11785" max="11785" width="6.7109375" style="2" customWidth="1"/>
    <col min="11786" max="11787" width="6.42578125" style="2" customWidth="1"/>
    <col min="11788" max="11788" width="6" style="2" customWidth="1"/>
    <col min="11789" max="11789" width="6.140625" style="2" customWidth="1"/>
    <col min="11790" max="11790" width="5.85546875" style="2" customWidth="1"/>
    <col min="11791" max="11791" width="6.140625" style="2" customWidth="1"/>
    <col min="11792" max="11793" width="6" style="2" customWidth="1"/>
    <col min="11794" max="11794" width="5.85546875" style="2" customWidth="1"/>
    <col min="11795" max="11795" width="6.42578125" style="2" customWidth="1"/>
    <col min="11796" max="11796" width="5.85546875" style="2" customWidth="1"/>
    <col min="11797" max="11797" width="6.140625" style="2" customWidth="1"/>
    <col min="11798" max="11798" width="6.42578125" style="2" customWidth="1"/>
    <col min="11799" max="11800" width="6" style="2" customWidth="1"/>
    <col min="11801" max="11801" width="6.140625" style="2" customWidth="1"/>
    <col min="11802" max="11802" width="6.85546875" style="2" customWidth="1"/>
    <col min="11803" max="11804" width="5.42578125" style="2" customWidth="1"/>
    <col min="11805" max="12033" width="5.42578125" style="2"/>
    <col min="12034" max="12034" width="4.140625" style="2" customWidth="1"/>
    <col min="12035" max="12035" width="25.85546875" style="2" customWidth="1"/>
    <col min="12036" max="12036" width="5.85546875" style="2" customWidth="1"/>
    <col min="12037" max="12037" width="6.7109375" style="2" customWidth="1"/>
    <col min="12038" max="12038" width="6.140625" style="2" customWidth="1"/>
    <col min="12039" max="12039" width="5.85546875" style="2" customWidth="1"/>
    <col min="12040" max="12040" width="6.140625" style="2" customWidth="1"/>
    <col min="12041" max="12041" width="6.7109375" style="2" customWidth="1"/>
    <col min="12042" max="12043" width="6.42578125" style="2" customWidth="1"/>
    <col min="12044" max="12044" width="6" style="2" customWidth="1"/>
    <col min="12045" max="12045" width="6.140625" style="2" customWidth="1"/>
    <col min="12046" max="12046" width="5.85546875" style="2" customWidth="1"/>
    <col min="12047" max="12047" width="6.140625" style="2" customWidth="1"/>
    <col min="12048" max="12049" width="6" style="2" customWidth="1"/>
    <col min="12050" max="12050" width="5.85546875" style="2" customWidth="1"/>
    <col min="12051" max="12051" width="6.42578125" style="2" customWidth="1"/>
    <col min="12052" max="12052" width="5.85546875" style="2" customWidth="1"/>
    <col min="12053" max="12053" width="6.140625" style="2" customWidth="1"/>
    <col min="12054" max="12054" width="6.42578125" style="2" customWidth="1"/>
    <col min="12055" max="12056" width="6" style="2" customWidth="1"/>
    <col min="12057" max="12057" width="6.140625" style="2" customWidth="1"/>
    <col min="12058" max="12058" width="6.85546875" style="2" customWidth="1"/>
    <col min="12059" max="12060" width="5.42578125" style="2" customWidth="1"/>
    <col min="12061" max="12289" width="5.42578125" style="2"/>
    <col min="12290" max="12290" width="4.140625" style="2" customWidth="1"/>
    <col min="12291" max="12291" width="25.85546875" style="2" customWidth="1"/>
    <col min="12292" max="12292" width="5.85546875" style="2" customWidth="1"/>
    <col min="12293" max="12293" width="6.7109375" style="2" customWidth="1"/>
    <col min="12294" max="12294" width="6.140625" style="2" customWidth="1"/>
    <col min="12295" max="12295" width="5.85546875" style="2" customWidth="1"/>
    <col min="12296" max="12296" width="6.140625" style="2" customWidth="1"/>
    <col min="12297" max="12297" width="6.7109375" style="2" customWidth="1"/>
    <col min="12298" max="12299" width="6.42578125" style="2" customWidth="1"/>
    <col min="12300" max="12300" width="6" style="2" customWidth="1"/>
    <col min="12301" max="12301" width="6.140625" style="2" customWidth="1"/>
    <col min="12302" max="12302" width="5.85546875" style="2" customWidth="1"/>
    <col min="12303" max="12303" width="6.140625" style="2" customWidth="1"/>
    <col min="12304" max="12305" width="6" style="2" customWidth="1"/>
    <col min="12306" max="12306" width="5.85546875" style="2" customWidth="1"/>
    <col min="12307" max="12307" width="6.42578125" style="2" customWidth="1"/>
    <col min="12308" max="12308" width="5.85546875" style="2" customWidth="1"/>
    <col min="12309" max="12309" width="6.140625" style="2" customWidth="1"/>
    <col min="12310" max="12310" width="6.42578125" style="2" customWidth="1"/>
    <col min="12311" max="12312" width="6" style="2" customWidth="1"/>
    <col min="12313" max="12313" width="6.140625" style="2" customWidth="1"/>
    <col min="12314" max="12314" width="6.85546875" style="2" customWidth="1"/>
    <col min="12315" max="12316" width="5.42578125" style="2" customWidth="1"/>
    <col min="12317" max="12545" width="5.42578125" style="2"/>
    <col min="12546" max="12546" width="4.140625" style="2" customWidth="1"/>
    <col min="12547" max="12547" width="25.85546875" style="2" customWidth="1"/>
    <col min="12548" max="12548" width="5.85546875" style="2" customWidth="1"/>
    <col min="12549" max="12549" width="6.7109375" style="2" customWidth="1"/>
    <col min="12550" max="12550" width="6.140625" style="2" customWidth="1"/>
    <col min="12551" max="12551" width="5.85546875" style="2" customWidth="1"/>
    <col min="12552" max="12552" width="6.140625" style="2" customWidth="1"/>
    <col min="12553" max="12553" width="6.7109375" style="2" customWidth="1"/>
    <col min="12554" max="12555" width="6.42578125" style="2" customWidth="1"/>
    <col min="12556" max="12556" width="6" style="2" customWidth="1"/>
    <col min="12557" max="12557" width="6.140625" style="2" customWidth="1"/>
    <col min="12558" max="12558" width="5.85546875" style="2" customWidth="1"/>
    <col min="12559" max="12559" width="6.140625" style="2" customWidth="1"/>
    <col min="12560" max="12561" width="6" style="2" customWidth="1"/>
    <col min="12562" max="12562" width="5.85546875" style="2" customWidth="1"/>
    <col min="12563" max="12563" width="6.42578125" style="2" customWidth="1"/>
    <col min="12564" max="12564" width="5.85546875" style="2" customWidth="1"/>
    <col min="12565" max="12565" width="6.140625" style="2" customWidth="1"/>
    <col min="12566" max="12566" width="6.42578125" style="2" customWidth="1"/>
    <col min="12567" max="12568" width="6" style="2" customWidth="1"/>
    <col min="12569" max="12569" width="6.140625" style="2" customWidth="1"/>
    <col min="12570" max="12570" width="6.85546875" style="2" customWidth="1"/>
    <col min="12571" max="12572" width="5.42578125" style="2" customWidth="1"/>
    <col min="12573" max="12801" width="5.42578125" style="2"/>
    <col min="12802" max="12802" width="4.140625" style="2" customWidth="1"/>
    <col min="12803" max="12803" width="25.85546875" style="2" customWidth="1"/>
    <col min="12804" max="12804" width="5.85546875" style="2" customWidth="1"/>
    <col min="12805" max="12805" width="6.7109375" style="2" customWidth="1"/>
    <col min="12806" max="12806" width="6.140625" style="2" customWidth="1"/>
    <col min="12807" max="12807" width="5.85546875" style="2" customWidth="1"/>
    <col min="12808" max="12808" width="6.140625" style="2" customWidth="1"/>
    <col min="12809" max="12809" width="6.7109375" style="2" customWidth="1"/>
    <col min="12810" max="12811" width="6.42578125" style="2" customWidth="1"/>
    <col min="12812" max="12812" width="6" style="2" customWidth="1"/>
    <col min="12813" max="12813" width="6.140625" style="2" customWidth="1"/>
    <col min="12814" max="12814" width="5.85546875" style="2" customWidth="1"/>
    <col min="12815" max="12815" width="6.140625" style="2" customWidth="1"/>
    <col min="12816" max="12817" width="6" style="2" customWidth="1"/>
    <col min="12818" max="12818" width="5.85546875" style="2" customWidth="1"/>
    <col min="12819" max="12819" width="6.42578125" style="2" customWidth="1"/>
    <col min="12820" max="12820" width="5.85546875" style="2" customWidth="1"/>
    <col min="12821" max="12821" width="6.140625" style="2" customWidth="1"/>
    <col min="12822" max="12822" width="6.42578125" style="2" customWidth="1"/>
    <col min="12823" max="12824" width="6" style="2" customWidth="1"/>
    <col min="12825" max="12825" width="6.140625" style="2" customWidth="1"/>
    <col min="12826" max="12826" width="6.85546875" style="2" customWidth="1"/>
    <col min="12827" max="12828" width="5.42578125" style="2" customWidth="1"/>
    <col min="12829" max="13057" width="5.42578125" style="2"/>
    <col min="13058" max="13058" width="4.140625" style="2" customWidth="1"/>
    <col min="13059" max="13059" width="25.85546875" style="2" customWidth="1"/>
    <col min="13060" max="13060" width="5.85546875" style="2" customWidth="1"/>
    <col min="13061" max="13061" width="6.7109375" style="2" customWidth="1"/>
    <col min="13062" max="13062" width="6.140625" style="2" customWidth="1"/>
    <col min="13063" max="13063" width="5.85546875" style="2" customWidth="1"/>
    <col min="13064" max="13064" width="6.140625" style="2" customWidth="1"/>
    <col min="13065" max="13065" width="6.7109375" style="2" customWidth="1"/>
    <col min="13066" max="13067" width="6.42578125" style="2" customWidth="1"/>
    <col min="13068" max="13068" width="6" style="2" customWidth="1"/>
    <col min="13069" max="13069" width="6.140625" style="2" customWidth="1"/>
    <col min="13070" max="13070" width="5.85546875" style="2" customWidth="1"/>
    <col min="13071" max="13071" width="6.140625" style="2" customWidth="1"/>
    <col min="13072" max="13073" width="6" style="2" customWidth="1"/>
    <col min="13074" max="13074" width="5.85546875" style="2" customWidth="1"/>
    <col min="13075" max="13075" width="6.42578125" style="2" customWidth="1"/>
    <col min="13076" max="13076" width="5.85546875" style="2" customWidth="1"/>
    <col min="13077" max="13077" width="6.140625" style="2" customWidth="1"/>
    <col min="13078" max="13078" width="6.42578125" style="2" customWidth="1"/>
    <col min="13079" max="13080" width="6" style="2" customWidth="1"/>
    <col min="13081" max="13081" width="6.140625" style="2" customWidth="1"/>
    <col min="13082" max="13082" width="6.85546875" style="2" customWidth="1"/>
    <col min="13083" max="13084" width="5.42578125" style="2" customWidth="1"/>
    <col min="13085" max="13313" width="5.42578125" style="2"/>
    <col min="13314" max="13314" width="4.140625" style="2" customWidth="1"/>
    <col min="13315" max="13315" width="25.85546875" style="2" customWidth="1"/>
    <col min="13316" max="13316" width="5.85546875" style="2" customWidth="1"/>
    <col min="13317" max="13317" width="6.7109375" style="2" customWidth="1"/>
    <col min="13318" max="13318" width="6.140625" style="2" customWidth="1"/>
    <col min="13319" max="13319" width="5.85546875" style="2" customWidth="1"/>
    <col min="13320" max="13320" width="6.140625" style="2" customWidth="1"/>
    <col min="13321" max="13321" width="6.7109375" style="2" customWidth="1"/>
    <col min="13322" max="13323" width="6.42578125" style="2" customWidth="1"/>
    <col min="13324" max="13324" width="6" style="2" customWidth="1"/>
    <col min="13325" max="13325" width="6.140625" style="2" customWidth="1"/>
    <col min="13326" max="13326" width="5.85546875" style="2" customWidth="1"/>
    <col min="13327" max="13327" width="6.140625" style="2" customWidth="1"/>
    <col min="13328" max="13329" width="6" style="2" customWidth="1"/>
    <col min="13330" max="13330" width="5.85546875" style="2" customWidth="1"/>
    <col min="13331" max="13331" width="6.42578125" style="2" customWidth="1"/>
    <col min="13332" max="13332" width="5.85546875" style="2" customWidth="1"/>
    <col min="13333" max="13333" width="6.140625" style="2" customWidth="1"/>
    <col min="13334" max="13334" width="6.42578125" style="2" customWidth="1"/>
    <col min="13335" max="13336" width="6" style="2" customWidth="1"/>
    <col min="13337" max="13337" width="6.140625" style="2" customWidth="1"/>
    <col min="13338" max="13338" width="6.85546875" style="2" customWidth="1"/>
    <col min="13339" max="13340" width="5.42578125" style="2" customWidth="1"/>
    <col min="13341" max="13569" width="5.42578125" style="2"/>
    <col min="13570" max="13570" width="4.140625" style="2" customWidth="1"/>
    <col min="13571" max="13571" width="25.85546875" style="2" customWidth="1"/>
    <col min="13572" max="13572" width="5.85546875" style="2" customWidth="1"/>
    <col min="13573" max="13573" width="6.7109375" style="2" customWidth="1"/>
    <col min="13574" max="13574" width="6.140625" style="2" customWidth="1"/>
    <col min="13575" max="13575" width="5.85546875" style="2" customWidth="1"/>
    <col min="13576" max="13576" width="6.140625" style="2" customWidth="1"/>
    <col min="13577" max="13577" width="6.7109375" style="2" customWidth="1"/>
    <col min="13578" max="13579" width="6.42578125" style="2" customWidth="1"/>
    <col min="13580" max="13580" width="6" style="2" customWidth="1"/>
    <col min="13581" max="13581" width="6.140625" style="2" customWidth="1"/>
    <col min="13582" max="13582" width="5.85546875" style="2" customWidth="1"/>
    <col min="13583" max="13583" width="6.140625" style="2" customWidth="1"/>
    <col min="13584" max="13585" width="6" style="2" customWidth="1"/>
    <col min="13586" max="13586" width="5.85546875" style="2" customWidth="1"/>
    <col min="13587" max="13587" width="6.42578125" style="2" customWidth="1"/>
    <col min="13588" max="13588" width="5.85546875" style="2" customWidth="1"/>
    <col min="13589" max="13589" width="6.140625" style="2" customWidth="1"/>
    <col min="13590" max="13590" width="6.42578125" style="2" customWidth="1"/>
    <col min="13591" max="13592" width="6" style="2" customWidth="1"/>
    <col min="13593" max="13593" width="6.140625" style="2" customWidth="1"/>
    <col min="13594" max="13594" width="6.85546875" style="2" customWidth="1"/>
    <col min="13595" max="13596" width="5.42578125" style="2" customWidth="1"/>
    <col min="13597" max="13825" width="5.42578125" style="2"/>
    <col min="13826" max="13826" width="4.140625" style="2" customWidth="1"/>
    <col min="13827" max="13827" width="25.85546875" style="2" customWidth="1"/>
    <col min="13828" max="13828" width="5.85546875" style="2" customWidth="1"/>
    <col min="13829" max="13829" width="6.7109375" style="2" customWidth="1"/>
    <col min="13830" max="13830" width="6.140625" style="2" customWidth="1"/>
    <col min="13831" max="13831" width="5.85546875" style="2" customWidth="1"/>
    <col min="13832" max="13832" width="6.140625" style="2" customWidth="1"/>
    <col min="13833" max="13833" width="6.7109375" style="2" customWidth="1"/>
    <col min="13834" max="13835" width="6.42578125" style="2" customWidth="1"/>
    <col min="13836" max="13836" width="6" style="2" customWidth="1"/>
    <col min="13837" max="13837" width="6.140625" style="2" customWidth="1"/>
    <col min="13838" max="13838" width="5.85546875" style="2" customWidth="1"/>
    <col min="13839" max="13839" width="6.140625" style="2" customWidth="1"/>
    <col min="13840" max="13841" width="6" style="2" customWidth="1"/>
    <col min="13842" max="13842" width="5.85546875" style="2" customWidth="1"/>
    <col min="13843" max="13843" width="6.42578125" style="2" customWidth="1"/>
    <col min="13844" max="13844" width="5.85546875" style="2" customWidth="1"/>
    <col min="13845" max="13845" width="6.140625" style="2" customWidth="1"/>
    <col min="13846" max="13846" width="6.42578125" style="2" customWidth="1"/>
    <col min="13847" max="13848" width="6" style="2" customWidth="1"/>
    <col min="13849" max="13849" width="6.140625" style="2" customWidth="1"/>
    <col min="13850" max="13850" width="6.85546875" style="2" customWidth="1"/>
    <col min="13851" max="13852" width="5.42578125" style="2" customWidth="1"/>
    <col min="13853" max="14081" width="5.42578125" style="2"/>
    <col min="14082" max="14082" width="4.140625" style="2" customWidth="1"/>
    <col min="14083" max="14083" width="25.85546875" style="2" customWidth="1"/>
    <col min="14084" max="14084" width="5.85546875" style="2" customWidth="1"/>
    <col min="14085" max="14085" width="6.7109375" style="2" customWidth="1"/>
    <col min="14086" max="14086" width="6.140625" style="2" customWidth="1"/>
    <col min="14087" max="14087" width="5.85546875" style="2" customWidth="1"/>
    <col min="14088" max="14088" width="6.140625" style="2" customWidth="1"/>
    <col min="14089" max="14089" width="6.7109375" style="2" customWidth="1"/>
    <col min="14090" max="14091" width="6.42578125" style="2" customWidth="1"/>
    <col min="14092" max="14092" width="6" style="2" customWidth="1"/>
    <col min="14093" max="14093" width="6.140625" style="2" customWidth="1"/>
    <col min="14094" max="14094" width="5.85546875" style="2" customWidth="1"/>
    <col min="14095" max="14095" width="6.140625" style="2" customWidth="1"/>
    <col min="14096" max="14097" width="6" style="2" customWidth="1"/>
    <col min="14098" max="14098" width="5.85546875" style="2" customWidth="1"/>
    <col min="14099" max="14099" width="6.42578125" style="2" customWidth="1"/>
    <col min="14100" max="14100" width="5.85546875" style="2" customWidth="1"/>
    <col min="14101" max="14101" width="6.140625" style="2" customWidth="1"/>
    <col min="14102" max="14102" width="6.42578125" style="2" customWidth="1"/>
    <col min="14103" max="14104" width="6" style="2" customWidth="1"/>
    <col min="14105" max="14105" width="6.140625" style="2" customWidth="1"/>
    <col min="14106" max="14106" width="6.85546875" style="2" customWidth="1"/>
    <col min="14107" max="14108" width="5.42578125" style="2" customWidth="1"/>
    <col min="14109" max="14337" width="5.42578125" style="2"/>
    <col min="14338" max="14338" width="4.140625" style="2" customWidth="1"/>
    <col min="14339" max="14339" width="25.85546875" style="2" customWidth="1"/>
    <col min="14340" max="14340" width="5.85546875" style="2" customWidth="1"/>
    <col min="14341" max="14341" width="6.7109375" style="2" customWidth="1"/>
    <col min="14342" max="14342" width="6.140625" style="2" customWidth="1"/>
    <col min="14343" max="14343" width="5.85546875" style="2" customWidth="1"/>
    <col min="14344" max="14344" width="6.140625" style="2" customWidth="1"/>
    <col min="14345" max="14345" width="6.7109375" style="2" customWidth="1"/>
    <col min="14346" max="14347" width="6.42578125" style="2" customWidth="1"/>
    <col min="14348" max="14348" width="6" style="2" customWidth="1"/>
    <col min="14349" max="14349" width="6.140625" style="2" customWidth="1"/>
    <col min="14350" max="14350" width="5.85546875" style="2" customWidth="1"/>
    <col min="14351" max="14351" width="6.140625" style="2" customWidth="1"/>
    <col min="14352" max="14353" width="6" style="2" customWidth="1"/>
    <col min="14354" max="14354" width="5.85546875" style="2" customWidth="1"/>
    <col min="14355" max="14355" width="6.42578125" style="2" customWidth="1"/>
    <col min="14356" max="14356" width="5.85546875" style="2" customWidth="1"/>
    <col min="14357" max="14357" width="6.140625" style="2" customWidth="1"/>
    <col min="14358" max="14358" width="6.42578125" style="2" customWidth="1"/>
    <col min="14359" max="14360" width="6" style="2" customWidth="1"/>
    <col min="14361" max="14361" width="6.140625" style="2" customWidth="1"/>
    <col min="14362" max="14362" width="6.85546875" style="2" customWidth="1"/>
    <col min="14363" max="14364" width="5.42578125" style="2" customWidth="1"/>
    <col min="14365" max="14593" width="5.42578125" style="2"/>
    <col min="14594" max="14594" width="4.140625" style="2" customWidth="1"/>
    <col min="14595" max="14595" width="25.85546875" style="2" customWidth="1"/>
    <col min="14596" max="14596" width="5.85546875" style="2" customWidth="1"/>
    <col min="14597" max="14597" width="6.7109375" style="2" customWidth="1"/>
    <col min="14598" max="14598" width="6.140625" style="2" customWidth="1"/>
    <col min="14599" max="14599" width="5.85546875" style="2" customWidth="1"/>
    <col min="14600" max="14600" width="6.140625" style="2" customWidth="1"/>
    <col min="14601" max="14601" width="6.7109375" style="2" customWidth="1"/>
    <col min="14602" max="14603" width="6.42578125" style="2" customWidth="1"/>
    <col min="14604" max="14604" width="6" style="2" customWidth="1"/>
    <col min="14605" max="14605" width="6.140625" style="2" customWidth="1"/>
    <col min="14606" max="14606" width="5.85546875" style="2" customWidth="1"/>
    <col min="14607" max="14607" width="6.140625" style="2" customWidth="1"/>
    <col min="14608" max="14609" width="6" style="2" customWidth="1"/>
    <col min="14610" max="14610" width="5.85546875" style="2" customWidth="1"/>
    <col min="14611" max="14611" width="6.42578125" style="2" customWidth="1"/>
    <col min="14612" max="14612" width="5.85546875" style="2" customWidth="1"/>
    <col min="14613" max="14613" width="6.140625" style="2" customWidth="1"/>
    <col min="14614" max="14614" width="6.42578125" style="2" customWidth="1"/>
    <col min="14615" max="14616" width="6" style="2" customWidth="1"/>
    <col min="14617" max="14617" width="6.140625" style="2" customWidth="1"/>
    <col min="14618" max="14618" width="6.85546875" style="2" customWidth="1"/>
    <col min="14619" max="14620" width="5.42578125" style="2" customWidth="1"/>
    <col min="14621" max="14849" width="5.42578125" style="2"/>
    <col min="14850" max="14850" width="4.140625" style="2" customWidth="1"/>
    <col min="14851" max="14851" width="25.85546875" style="2" customWidth="1"/>
    <col min="14852" max="14852" width="5.85546875" style="2" customWidth="1"/>
    <col min="14853" max="14853" width="6.7109375" style="2" customWidth="1"/>
    <col min="14854" max="14854" width="6.140625" style="2" customWidth="1"/>
    <col min="14855" max="14855" width="5.85546875" style="2" customWidth="1"/>
    <col min="14856" max="14856" width="6.140625" style="2" customWidth="1"/>
    <col min="14857" max="14857" width="6.7109375" style="2" customWidth="1"/>
    <col min="14858" max="14859" width="6.42578125" style="2" customWidth="1"/>
    <col min="14860" max="14860" width="6" style="2" customWidth="1"/>
    <col min="14861" max="14861" width="6.140625" style="2" customWidth="1"/>
    <col min="14862" max="14862" width="5.85546875" style="2" customWidth="1"/>
    <col min="14863" max="14863" width="6.140625" style="2" customWidth="1"/>
    <col min="14864" max="14865" width="6" style="2" customWidth="1"/>
    <col min="14866" max="14866" width="5.85546875" style="2" customWidth="1"/>
    <col min="14867" max="14867" width="6.42578125" style="2" customWidth="1"/>
    <col min="14868" max="14868" width="5.85546875" style="2" customWidth="1"/>
    <col min="14869" max="14869" width="6.140625" style="2" customWidth="1"/>
    <col min="14870" max="14870" width="6.42578125" style="2" customWidth="1"/>
    <col min="14871" max="14872" width="6" style="2" customWidth="1"/>
    <col min="14873" max="14873" width="6.140625" style="2" customWidth="1"/>
    <col min="14874" max="14874" width="6.85546875" style="2" customWidth="1"/>
    <col min="14875" max="14876" width="5.42578125" style="2" customWidth="1"/>
    <col min="14877" max="15105" width="5.42578125" style="2"/>
    <col min="15106" max="15106" width="4.140625" style="2" customWidth="1"/>
    <col min="15107" max="15107" width="25.85546875" style="2" customWidth="1"/>
    <col min="15108" max="15108" width="5.85546875" style="2" customWidth="1"/>
    <col min="15109" max="15109" width="6.7109375" style="2" customWidth="1"/>
    <col min="15110" max="15110" width="6.140625" style="2" customWidth="1"/>
    <col min="15111" max="15111" width="5.85546875" style="2" customWidth="1"/>
    <col min="15112" max="15112" width="6.140625" style="2" customWidth="1"/>
    <col min="15113" max="15113" width="6.7109375" style="2" customWidth="1"/>
    <col min="15114" max="15115" width="6.42578125" style="2" customWidth="1"/>
    <col min="15116" max="15116" width="6" style="2" customWidth="1"/>
    <col min="15117" max="15117" width="6.140625" style="2" customWidth="1"/>
    <col min="15118" max="15118" width="5.85546875" style="2" customWidth="1"/>
    <col min="15119" max="15119" width="6.140625" style="2" customWidth="1"/>
    <col min="15120" max="15121" width="6" style="2" customWidth="1"/>
    <col min="15122" max="15122" width="5.85546875" style="2" customWidth="1"/>
    <col min="15123" max="15123" width="6.42578125" style="2" customWidth="1"/>
    <col min="15124" max="15124" width="5.85546875" style="2" customWidth="1"/>
    <col min="15125" max="15125" width="6.140625" style="2" customWidth="1"/>
    <col min="15126" max="15126" width="6.42578125" style="2" customWidth="1"/>
    <col min="15127" max="15128" width="6" style="2" customWidth="1"/>
    <col min="15129" max="15129" width="6.140625" style="2" customWidth="1"/>
    <col min="15130" max="15130" width="6.85546875" style="2" customWidth="1"/>
    <col min="15131" max="15132" width="5.42578125" style="2" customWidth="1"/>
    <col min="15133" max="15361" width="5.42578125" style="2"/>
    <col min="15362" max="15362" width="4.140625" style="2" customWidth="1"/>
    <col min="15363" max="15363" width="25.85546875" style="2" customWidth="1"/>
    <col min="15364" max="15364" width="5.85546875" style="2" customWidth="1"/>
    <col min="15365" max="15365" width="6.7109375" style="2" customWidth="1"/>
    <col min="15366" max="15366" width="6.140625" style="2" customWidth="1"/>
    <col min="15367" max="15367" width="5.85546875" style="2" customWidth="1"/>
    <col min="15368" max="15368" width="6.140625" style="2" customWidth="1"/>
    <col min="15369" max="15369" width="6.7109375" style="2" customWidth="1"/>
    <col min="15370" max="15371" width="6.42578125" style="2" customWidth="1"/>
    <col min="15372" max="15372" width="6" style="2" customWidth="1"/>
    <col min="15373" max="15373" width="6.140625" style="2" customWidth="1"/>
    <col min="15374" max="15374" width="5.85546875" style="2" customWidth="1"/>
    <col min="15375" max="15375" width="6.140625" style="2" customWidth="1"/>
    <col min="15376" max="15377" width="6" style="2" customWidth="1"/>
    <col min="15378" max="15378" width="5.85546875" style="2" customWidth="1"/>
    <col min="15379" max="15379" width="6.42578125" style="2" customWidth="1"/>
    <col min="15380" max="15380" width="5.85546875" style="2" customWidth="1"/>
    <col min="15381" max="15381" width="6.140625" style="2" customWidth="1"/>
    <col min="15382" max="15382" width="6.42578125" style="2" customWidth="1"/>
    <col min="15383" max="15384" width="6" style="2" customWidth="1"/>
    <col min="15385" max="15385" width="6.140625" style="2" customWidth="1"/>
    <col min="15386" max="15386" width="6.85546875" style="2" customWidth="1"/>
    <col min="15387" max="15388" width="5.42578125" style="2" customWidth="1"/>
    <col min="15389" max="15617" width="5.42578125" style="2"/>
    <col min="15618" max="15618" width="4.140625" style="2" customWidth="1"/>
    <col min="15619" max="15619" width="25.85546875" style="2" customWidth="1"/>
    <col min="15620" max="15620" width="5.85546875" style="2" customWidth="1"/>
    <col min="15621" max="15621" width="6.7109375" style="2" customWidth="1"/>
    <col min="15622" max="15622" width="6.140625" style="2" customWidth="1"/>
    <col min="15623" max="15623" width="5.85546875" style="2" customWidth="1"/>
    <col min="15624" max="15624" width="6.140625" style="2" customWidth="1"/>
    <col min="15625" max="15625" width="6.7109375" style="2" customWidth="1"/>
    <col min="15626" max="15627" width="6.42578125" style="2" customWidth="1"/>
    <col min="15628" max="15628" width="6" style="2" customWidth="1"/>
    <col min="15629" max="15629" width="6.140625" style="2" customWidth="1"/>
    <col min="15630" max="15630" width="5.85546875" style="2" customWidth="1"/>
    <col min="15631" max="15631" width="6.140625" style="2" customWidth="1"/>
    <col min="15632" max="15633" width="6" style="2" customWidth="1"/>
    <col min="15634" max="15634" width="5.85546875" style="2" customWidth="1"/>
    <col min="15635" max="15635" width="6.42578125" style="2" customWidth="1"/>
    <col min="15636" max="15636" width="5.85546875" style="2" customWidth="1"/>
    <col min="15637" max="15637" width="6.140625" style="2" customWidth="1"/>
    <col min="15638" max="15638" width="6.42578125" style="2" customWidth="1"/>
    <col min="15639" max="15640" width="6" style="2" customWidth="1"/>
    <col min="15641" max="15641" width="6.140625" style="2" customWidth="1"/>
    <col min="15642" max="15642" width="6.85546875" style="2" customWidth="1"/>
    <col min="15643" max="15644" width="5.42578125" style="2" customWidth="1"/>
    <col min="15645" max="15873" width="5.42578125" style="2"/>
    <col min="15874" max="15874" width="4.140625" style="2" customWidth="1"/>
    <col min="15875" max="15875" width="25.85546875" style="2" customWidth="1"/>
    <col min="15876" max="15876" width="5.85546875" style="2" customWidth="1"/>
    <col min="15877" max="15877" width="6.7109375" style="2" customWidth="1"/>
    <col min="15878" max="15878" width="6.140625" style="2" customWidth="1"/>
    <col min="15879" max="15879" width="5.85546875" style="2" customWidth="1"/>
    <col min="15880" max="15880" width="6.140625" style="2" customWidth="1"/>
    <col min="15881" max="15881" width="6.7109375" style="2" customWidth="1"/>
    <col min="15882" max="15883" width="6.42578125" style="2" customWidth="1"/>
    <col min="15884" max="15884" width="6" style="2" customWidth="1"/>
    <col min="15885" max="15885" width="6.140625" style="2" customWidth="1"/>
    <col min="15886" max="15886" width="5.85546875" style="2" customWidth="1"/>
    <col min="15887" max="15887" width="6.140625" style="2" customWidth="1"/>
    <col min="15888" max="15889" width="6" style="2" customWidth="1"/>
    <col min="15890" max="15890" width="5.85546875" style="2" customWidth="1"/>
    <col min="15891" max="15891" width="6.42578125" style="2" customWidth="1"/>
    <col min="15892" max="15892" width="5.85546875" style="2" customWidth="1"/>
    <col min="15893" max="15893" width="6.140625" style="2" customWidth="1"/>
    <col min="15894" max="15894" width="6.42578125" style="2" customWidth="1"/>
    <col min="15895" max="15896" width="6" style="2" customWidth="1"/>
    <col min="15897" max="15897" width="6.140625" style="2" customWidth="1"/>
    <col min="15898" max="15898" width="6.85546875" style="2" customWidth="1"/>
    <col min="15899" max="15900" width="5.42578125" style="2" customWidth="1"/>
    <col min="15901" max="16129" width="5.42578125" style="2"/>
    <col min="16130" max="16130" width="4.140625" style="2" customWidth="1"/>
    <col min="16131" max="16131" width="25.85546875" style="2" customWidth="1"/>
    <col min="16132" max="16132" width="5.85546875" style="2" customWidth="1"/>
    <col min="16133" max="16133" width="6.7109375" style="2" customWidth="1"/>
    <col min="16134" max="16134" width="6.140625" style="2" customWidth="1"/>
    <col min="16135" max="16135" width="5.85546875" style="2" customWidth="1"/>
    <col min="16136" max="16136" width="6.140625" style="2" customWidth="1"/>
    <col min="16137" max="16137" width="6.7109375" style="2" customWidth="1"/>
    <col min="16138" max="16139" width="6.42578125" style="2" customWidth="1"/>
    <col min="16140" max="16140" width="6" style="2" customWidth="1"/>
    <col min="16141" max="16141" width="6.140625" style="2" customWidth="1"/>
    <col min="16142" max="16142" width="5.85546875" style="2" customWidth="1"/>
    <col min="16143" max="16143" width="6.140625" style="2" customWidth="1"/>
    <col min="16144" max="16145" width="6" style="2" customWidth="1"/>
    <col min="16146" max="16146" width="5.85546875" style="2" customWidth="1"/>
    <col min="16147" max="16147" width="6.42578125" style="2" customWidth="1"/>
    <col min="16148" max="16148" width="5.85546875" style="2" customWidth="1"/>
    <col min="16149" max="16149" width="6.140625" style="2" customWidth="1"/>
    <col min="16150" max="16150" width="6.42578125" style="2" customWidth="1"/>
    <col min="16151" max="16152" width="6" style="2" customWidth="1"/>
    <col min="16153" max="16153" width="6.140625" style="2" customWidth="1"/>
    <col min="16154" max="16154" width="6.85546875" style="2" customWidth="1"/>
    <col min="16155" max="16156" width="5.42578125" style="2" customWidth="1"/>
    <col min="16157" max="16384" width="5.42578125" style="2"/>
  </cols>
  <sheetData>
    <row r="1" spans="1:28" s="1" customFormat="1" ht="24.95" customHeight="1" x14ac:dyDescent="0.2">
      <c r="A1" s="1015" t="s">
        <v>392</v>
      </c>
      <c r="B1" s="1015"/>
      <c r="C1" s="1015"/>
      <c r="D1" s="1015"/>
      <c r="E1" s="1015"/>
      <c r="F1" s="1015"/>
      <c r="G1" s="1015"/>
      <c r="H1" s="1015"/>
      <c r="I1" s="1015"/>
      <c r="J1" s="1015"/>
      <c r="K1" s="1015"/>
      <c r="L1" s="1015"/>
      <c r="M1" s="1015"/>
      <c r="N1" s="1015"/>
      <c r="O1" s="1015"/>
      <c r="P1" s="1015"/>
      <c r="Q1" s="1015"/>
      <c r="R1" s="1015"/>
      <c r="S1" s="1015"/>
      <c r="T1" s="1015"/>
      <c r="U1" s="1015"/>
      <c r="V1" s="1016"/>
      <c r="W1" s="1080" t="s">
        <v>240</v>
      </c>
      <c r="X1" s="1080"/>
      <c r="Y1" s="278"/>
      <c r="Z1" s="278"/>
      <c r="AA1" s="278"/>
    </row>
    <row r="2" spans="1:28" ht="15" customHeight="1" x14ac:dyDescent="0.25">
      <c r="A2" s="1040"/>
      <c r="B2" s="1040"/>
      <c r="R2" s="1126" t="s">
        <v>402</v>
      </c>
      <c r="S2" s="1126"/>
      <c r="T2" s="1126"/>
      <c r="U2" s="1126"/>
      <c r="V2" s="1126"/>
      <c r="W2" s="1126"/>
      <c r="X2" s="1126"/>
    </row>
    <row r="3" spans="1:28" s="29" customFormat="1" ht="20.25" customHeight="1" x14ac:dyDescent="0.2">
      <c r="A3" s="1109" t="s">
        <v>235</v>
      </c>
      <c r="B3" s="1112" t="s">
        <v>172</v>
      </c>
      <c r="C3" s="1023" t="s">
        <v>107</v>
      </c>
      <c r="D3" s="1121" t="s">
        <v>173</v>
      </c>
      <c r="E3" s="1122"/>
      <c r="F3" s="1122"/>
      <c r="G3" s="1186"/>
      <c r="H3" s="1121" t="s">
        <v>174</v>
      </c>
      <c r="I3" s="1122"/>
      <c r="J3" s="1122"/>
      <c r="K3" s="1122"/>
      <c r="L3" s="1122"/>
      <c r="M3" s="1122"/>
      <c r="N3" s="1122"/>
      <c r="O3" s="1122"/>
      <c r="P3" s="1122"/>
      <c r="Q3" s="1122"/>
      <c r="R3" s="1118" t="s">
        <v>5</v>
      </c>
      <c r="S3" s="1119"/>
      <c r="T3" s="1119"/>
      <c r="U3" s="1119"/>
      <c r="V3" s="1119"/>
      <c r="W3" s="1119"/>
      <c r="X3" s="1120"/>
      <c r="Y3" s="279"/>
      <c r="Z3" s="279"/>
      <c r="AA3" s="279"/>
    </row>
    <row r="4" spans="1:28" s="21" customFormat="1" ht="20.25" customHeight="1" x14ac:dyDescent="0.2">
      <c r="A4" s="1110"/>
      <c r="B4" s="1113"/>
      <c r="C4" s="1024"/>
      <c r="D4" s="1013" t="s">
        <v>123</v>
      </c>
      <c r="E4" s="1013" t="s">
        <v>473</v>
      </c>
      <c r="F4" s="1013" t="s">
        <v>567</v>
      </c>
      <c r="G4" s="1013" t="s">
        <v>139</v>
      </c>
      <c r="H4" s="1013" t="s">
        <v>16</v>
      </c>
      <c r="I4" s="1013" t="s">
        <v>245</v>
      </c>
      <c r="J4" s="1013" t="s">
        <v>541</v>
      </c>
      <c r="K4" s="1013" t="s">
        <v>393</v>
      </c>
      <c r="L4" s="1013" t="s">
        <v>474</v>
      </c>
      <c r="M4" s="1013" t="s">
        <v>74</v>
      </c>
      <c r="N4" s="1013" t="s">
        <v>475</v>
      </c>
      <c r="O4" s="1013" t="s">
        <v>441</v>
      </c>
      <c r="P4" s="1013" t="s">
        <v>576</v>
      </c>
      <c r="Q4" s="1013" t="s">
        <v>12</v>
      </c>
      <c r="R4" s="1013" t="s">
        <v>378</v>
      </c>
      <c r="S4" s="1013" t="s">
        <v>175</v>
      </c>
      <c r="T4" s="1013" t="s">
        <v>176</v>
      </c>
      <c r="U4" s="1013" t="s">
        <v>177</v>
      </c>
      <c r="V4" s="1127" t="s">
        <v>15</v>
      </c>
      <c r="W4" s="1128"/>
      <c r="X4" s="1129"/>
      <c r="Y4" s="279"/>
      <c r="Z4" s="279"/>
      <c r="AA4" s="279"/>
      <c r="AB4" s="26"/>
    </row>
    <row r="5" spans="1:28" s="22" customFormat="1" ht="123" customHeight="1" x14ac:dyDescent="0.2">
      <c r="A5" s="1110"/>
      <c r="B5" s="1113"/>
      <c r="C5" s="1025"/>
      <c r="D5" s="1014"/>
      <c r="E5" s="1014"/>
      <c r="F5" s="1014"/>
      <c r="G5" s="1014"/>
      <c r="H5" s="1014"/>
      <c r="I5" s="1014"/>
      <c r="J5" s="1014"/>
      <c r="K5" s="1014"/>
      <c r="L5" s="1014"/>
      <c r="M5" s="1014"/>
      <c r="N5" s="1014"/>
      <c r="O5" s="1014"/>
      <c r="P5" s="1014"/>
      <c r="Q5" s="1014"/>
      <c r="R5" s="1014"/>
      <c r="S5" s="1014"/>
      <c r="T5" s="1014"/>
      <c r="U5" s="1014"/>
      <c r="V5" s="179" t="s">
        <v>450</v>
      </c>
      <c r="W5" s="180" t="s">
        <v>17</v>
      </c>
      <c r="X5" s="181" t="s">
        <v>18</v>
      </c>
      <c r="Y5" s="306"/>
      <c r="Z5" s="306"/>
      <c r="AA5" s="306"/>
      <c r="AB5" s="306"/>
    </row>
    <row r="6" spans="1:28" s="23" customFormat="1" ht="15" customHeight="1" x14ac:dyDescent="0.2">
      <c r="A6" s="182">
        <v>1</v>
      </c>
      <c r="B6" s="182">
        <v>2</v>
      </c>
      <c r="C6" s="182">
        <v>3</v>
      </c>
      <c r="D6" s="182">
        <v>4</v>
      </c>
      <c r="E6" s="182">
        <v>5</v>
      </c>
      <c r="F6" s="182">
        <v>6</v>
      </c>
      <c r="G6" s="182">
        <v>7</v>
      </c>
      <c r="H6" s="182">
        <v>8</v>
      </c>
      <c r="I6" s="182">
        <v>9</v>
      </c>
      <c r="J6" s="182">
        <v>10</v>
      </c>
      <c r="K6" s="182">
        <v>11</v>
      </c>
      <c r="L6" s="182">
        <v>12</v>
      </c>
      <c r="M6" s="182">
        <v>13</v>
      </c>
      <c r="N6" s="182">
        <v>14</v>
      </c>
      <c r="O6" s="182">
        <v>15</v>
      </c>
      <c r="P6" s="182">
        <v>16</v>
      </c>
      <c r="Q6" s="182">
        <v>17</v>
      </c>
      <c r="R6" s="182">
        <v>18</v>
      </c>
      <c r="S6" s="182">
        <v>19</v>
      </c>
      <c r="T6" s="182">
        <v>20</v>
      </c>
      <c r="U6" s="182">
        <v>21</v>
      </c>
      <c r="V6" s="182">
        <v>22</v>
      </c>
      <c r="W6" s="182">
        <v>23</v>
      </c>
      <c r="X6" s="182">
        <v>24</v>
      </c>
    </row>
    <row r="7" spans="1:28" s="5" customFormat="1" ht="26.25" customHeight="1" x14ac:dyDescent="0.2">
      <c r="A7" s="148" t="s">
        <v>19</v>
      </c>
      <c r="B7" s="183" t="s">
        <v>341</v>
      </c>
      <c r="C7" s="309">
        <f t="shared" ref="C7:R7" si="0">SUM(C8:C11)</f>
        <v>0</v>
      </c>
      <c r="D7" s="309">
        <f t="shared" si="0"/>
        <v>0</v>
      </c>
      <c r="E7" s="309">
        <f t="shared" si="0"/>
        <v>0</v>
      </c>
      <c r="F7" s="309">
        <f t="shared" si="0"/>
        <v>0</v>
      </c>
      <c r="G7" s="309">
        <f t="shared" si="0"/>
        <v>0</v>
      </c>
      <c r="H7" s="309">
        <f t="shared" si="0"/>
        <v>0</v>
      </c>
      <c r="I7" s="309">
        <f t="shared" si="0"/>
        <v>0</v>
      </c>
      <c r="J7" s="309">
        <f t="shared" si="0"/>
        <v>0</v>
      </c>
      <c r="K7" s="309">
        <f t="shared" si="0"/>
        <v>0</v>
      </c>
      <c r="L7" s="309">
        <f t="shared" si="0"/>
        <v>0</v>
      </c>
      <c r="M7" s="309">
        <f t="shared" si="0"/>
        <v>0</v>
      </c>
      <c r="N7" s="309">
        <f t="shared" si="0"/>
        <v>0</v>
      </c>
      <c r="O7" s="309">
        <f t="shared" si="0"/>
        <v>0</v>
      </c>
      <c r="P7" s="309">
        <f t="shared" si="0"/>
        <v>0</v>
      </c>
      <c r="Q7" s="309">
        <f t="shared" si="0"/>
        <v>0</v>
      </c>
      <c r="R7" s="309">
        <f t="shared" si="0"/>
        <v>0</v>
      </c>
      <c r="S7" s="309">
        <f t="shared" ref="S7:X7" si="1">SUM(S8:S11)</f>
        <v>0</v>
      </c>
      <c r="T7" s="309">
        <f t="shared" si="1"/>
        <v>0</v>
      </c>
      <c r="U7" s="309">
        <f t="shared" si="1"/>
        <v>0</v>
      </c>
      <c r="V7" s="309">
        <f t="shared" si="1"/>
        <v>0</v>
      </c>
      <c r="W7" s="309">
        <f t="shared" si="1"/>
        <v>0</v>
      </c>
      <c r="X7" s="309">
        <f t="shared" si="1"/>
        <v>0</v>
      </c>
      <c r="Y7" s="93" t="str">
        <f>IF(AND(H7&lt;=C7,I7&lt;=C7,J7&lt;=C7,K7&lt;=C7,L7&lt;=C7,M7&lt;=C7,N7&lt;=C7,O7&lt;=C7,P7&lt;=C7,Q7&lt;=C7),"Đúng","Sai")</f>
        <v>Đúng</v>
      </c>
      <c r="Z7" s="93" t="str">
        <f>IF(C7=R7+S7+T7+U7,"Đúng","Sai")</f>
        <v>Đúng</v>
      </c>
      <c r="AA7" s="93" t="str">
        <f>IF(U7=V7+W7,"Đúng","Sai")</f>
        <v>Đúng</v>
      </c>
      <c r="AB7" s="93" t="str">
        <f>IF(X7&lt;=W7,"Đúng","Sai")</f>
        <v>Đúng</v>
      </c>
    </row>
    <row r="8" spans="1:28" s="5" customFormat="1" ht="15" customHeight="1" x14ac:dyDescent="0.2">
      <c r="A8" s="171"/>
      <c r="B8" s="184" t="s">
        <v>120</v>
      </c>
      <c r="C8" s="236">
        <f>SUM(D8:G8)</f>
        <v>0</v>
      </c>
      <c r="D8" s="376"/>
      <c r="E8" s="352"/>
      <c r="F8" s="352"/>
      <c r="G8" s="352"/>
      <c r="H8" s="376"/>
      <c r="I8" s="376"/>
      <c r="J8" s="376"/>
      <c r="K8" s="376"/>
      <c r="L8" s="376"/>
      <c r="M8" s="376"/>
      <c r="N8" s="376"/>
      <c r="O8" s="376"/>
      <c r="P8" s="376"/>
      <c r="Q8" s="376"/>
      <c r="R8" s="376"/>
      <c r="S8" s="376"/>
      <c r="T8" s="376"/>
      <c r="U8" s="376"/>
      <c r="V8" s="376"/>
      <c r="W8" s="376"/>
      <c r="X8" s="376"/>
      <c r="Y8" s="93" t="str">
        <f t="shared" ref="Y8:Y26" si="2">IF(AND(H8&lt;=C8,I8&lt;=C8,J8&lt;=C8,K8&lt;=C8,L8&lt;=C8,M8&lt;=C8,N8&lt;=C8,O8&lt;=C8,P8&lt;=C8,Q8&lt;=C8),"Đúng","Sai")</f>
        <v>Đúng</v>
      </c>
      <c r="Z8" s="93" t="str">
        <f t="shared" ref="Z8:Z26" si="3">IF(C8=R8+S8+T8+U8,"Đúng","Sai")</f>
        <v>Đúng</v>
      </c>
      <c r="AA8" s="93" t="str">
        <f t="shared" ref="AA8:AA26" si="4">IF(U8=V8+W8,"Đúng","Sai")</f>
        <v>Đúng</v>
      </c>
      <c r="AB8" s="93" t="str">
        <f t="shared" ref="AB8:AB26" si="5">IF(X8&lt;=W8,"Đúng","Sai")</f>
        <v>Đúng</v>
      </c>
    </row>
    <row r="9" spans="1:28" s="5" customFormat="1" ht="15" customHeight="1" x14ac:dyDescent="0.2">
      <c r="A9" s="146"/>
      <c r="B9" s="144" t="s">
        <v>21</v>
      </c>
      <c r="C9" s="236">
        <f>SUM(D9:G9)</f>
        <v>0</v>
      </c>
      <c r="D9" s="76"/>
      <c r="E9" s="76"/>
      <c r="F9" s="353"/>
      <c r="G9" s="353"/>
      <c r="H9" s="76"/>
      <c r="I9" s="76"/>
      <c r="J9" s="76"/>
      <c r="K9" s="76"/>
      <c r="L9" s="76"/>
      <c r="M9" s="76"/>
      <c r="N9" s="76"/>
      <c r="O9" s="76"/>
      <c r="P9" s="76"/>
      <c r="Q9" s="76"/>
      <c r="R9" s="76"/>
      <c r="S9" s="76"/>
      <c r="T9" s="76"/>
      <c r="U9" s="76"/>
      <c r="V9" s="76"/>
      <c r="W9" s="76"/>
      <c r="X9" s="76"/>
      <c r="Y9" s="93" t="str">
        <f t="shared" si="2"/>
        <v>Đúng</v>
      </c>
      <c r="Z9" s="93" t="str">
        <f t="shared" si="3"/>
        <v>Đúng</v>
      </c>
      <c r="AA9" s="93" t="str">
        <f t="shared" si="4"/>
        <v>Đúng</v>
      </c>
      <c r="AB9" s="93" t="str">
        <f t="shared" si="5"/>
        <v>Đúng</v>
      </c>
    </row>
    <row r="10" spans="1:28" s="5" customFormat="1" ht="24" x14ac:dyDescent="0.2">
      <c r="A10" s="146"/>
      <c r="B10" s="144" t="s">
        <v>557</v>
      </c>
      <c r="C10" s="236">
        <f>SUM(D10:G10)</f>
        <v>0</v>
      </c>
      <c r="D10" s="76"/>
      <c r="E10" s="76"/>
      <c r="F10" s="76"/>
      <c r="G10" s="353"/>
      <c r="H10" s="76"/>
      <c r="I10" s="76"/>
      <c r="J10" s="76"/>
      <c r="K10" s="76"/>
      <c r="L10" s="76"/>
      <c r="M10" s="76"/>
      <c r="N10" s="76"/>
      <c r="O10" s="76"/>
      <c r="P10" s="76"/>
      <c r="Q10" s="76"/>
      <c r="R10" s="76"/>
      <c r="S10" s="76"/>
      <c r="T10" s="76"/>
      <c r="U10" s="76"/>
      <c r="V10" s="76"/>
      <c r="W10" s="76"/>
      <c r="X10" s="76"/>
      <c r="Y10" s="93" t="str">
        <f t="shared" si="2"/>
        <v>Đúng</v>
      </c>
      <c r="Z10" s="93" t="str">
        <f t="shared" si="3"/>
        <v>Đúng</v>
      </c>
      <c r="AA10" s="93" t="str">
        <f t="shared" si="4"/>
        <v>Đúng</v>
      </c>
      <c r="AB10" s="93" t="str">
        <f t="shared" si="5"/>
        <v>Đúng</v>
      </c>
    </row>
    <row r="11" spans="1:28" s="5" customFormat="1" ht="15" customHeight="1" x14ac:dyDescent="0.2">
      <c r="A11" s="185"/>
      <c r="B11" s="186" t="s">
        <v>22</v>
      </c>
      <c r="C11" s="236">
        <f>SUM(D11:G11)</f>
        <v>0</v>
      </c>
      <c r="D11" s="78"/>
      <c r="E11" s="78"/>
      <c r="F11" s="78"/>
      <c r="G11" s="78"/>
      <c r="H11" s="78"/>
      <c r="I11" s="78"/>
      <c r="J11" s="78"/>
      <c r="K11" s="78"/>
      <c r="L11" s="78"/>
      <c r="M11" s="78"/>
      <c r="N11" s="78"/>
      <c r="O11" s="78"/>
      <c r="P11" s="78"/>
      <c r="Q11" s="78"/>
      <c r="R11" s="78"/>
      <c r="S11" s="78"/>
      <c r="T11" s="76"/>
      <c r="U11" s="76"/>
      <c r="V11" s="78"/>
      <c r="W11" s="78"/>
      <c r="X11" s="78"/>
      <c r="Y11" s="93" t="str">
        <f t="shared" si="2"/>
        <v>Đúng</v>
      </c>
      <c r="Z11" s="93" t="str">
        <f t="shared" si="3"/>
        <v>Đúng</v>
      </c>
      <c r="AA11" s="93" t="str">
        <f t="shared" si="4"/>
        <v>Đúng</v>
      </c>
      <c r="AB11" s="93" t="str">
        <f t="shared" si="5"/>
        <v>Đúng</v>
      </c>
    </row>
    <row r="12" spans="1:28" s="5" customFormat="1" ht="15" customHeight="1" x14ac:dyDescent="0.2">
      <c r="A12" s="167" t="s">
        <v>23</v>
      </c>
      <c r="B12" s="187" t="s">
        <v>24</v>
      </c>
      <c r="C12" s="309">
        <f t="shared" ref="C12:R12" si="6">SUM(C13:C18)</f>
        <v>0</v>
      </c>
      <c r="D12" s="309">
        <f t="shared" si="6"/>
        <v>0</v>
      </c>
      <c r="E12" s="309">
        <f t="shared" si="6"/>
        <v>0</v>
      </c>
      <c r="F12" s="309">
        <f t="shared" si="6"/>
        <v>0</v>
      </c>
      <c r="G12" s="309">
        <f t="shared" si="6"/>
        <v>0</v>
      </c>
      <c r="H12" s="309">
        <f t="shared" si="6"/>
        <v>0</v>
      </c>
      <c r="I12" s="309">
        <f t="shared" si="6"/>
        <v>0</v>
      </c>
      <c r="J12" s="309">
        <f t="shared" si="6"/>
        <v>0</v>
      </c>
      <c r="K12" s="309">
        <f t="shared" si="6"/>
        <v>0</v>
      </c>
      <c r="L12" s="309">
        <f t="shared" si="6"/>
        <v>0</v>
      </c>
      <c r="M12" s="309">
        <f t="shared" si="6"/>
        <v>0</v>
      </c>
      <c r="N12" s="309">
        <f t="shared" si="6"/>
        <v>0</v>
      </c>
      <c r="O12" s="309">
        <f t="shared" si="6"/>
        <v>0</v>
      </c>
      <c r="P12" s="309">
        <f t="shared" si="6"/>
        <v>0</v>
      </c>
      <c r="Q12" s="309">
        <f t="shared" si="6"/>
        <v>0</v>
      </c>
      <c r="R12" s="309">
        <f t="shared" si="6"/>
        <v>0</v>
      </c>
      <c r="S12" s="309">
        <f t="shared" ref="S12:X12" si="7">SUM(S13:S18)</f>
        <v>0</v>
      </c>
      <c r="T12" s="309">
        <f t="shared" si="7"/>
        <v>0</v>
      </c>
      <c r="U12" s="309">
        <f t="shared" si="7"/>
        <v>0</v>
      </c>
      <c r="V12" s="309">
        <f t="shared" si="7"/>
        <v>0</v>
      </c>
      <c r="W12" s="309">
        <f t="shared" si="7"/>
        <v>0</v>
      </c>
      <c r="X12" s="309">
        <f t="shared" si="7"/>
        <v>0</v>
      </c>
      <c r="Y12" s="93" t="str">
        <f t="shared" si="2"/>
        <v>Đúng</v>
      </c>
      <c r="Z12" s="93" t="str">
        <f t="shared" si="3"/>
        <v>Đúng</v>
      </c>
      <c r="AA12" s="93" t="str">
        <f t="shared" si="4"/>
        <v>Đúng</v>
      </c>
      <c r="AB12" s="93" t="str">
        <f t="shared" si="5"/>
        <v>Đúng</v>
      </c>
    </row>
    <row r="13" spans="1:28" s="5" customFormat="1" ht="15" customHeight="1" x14ac:dyDescent="0.2">
      <c r="A13" s="169"/>
      <c r="B13" s="188" t="s">
        <v>78</v>
      </c>
      <c r="C13" s="236">
        <f t="shared" ref="C13:C18" si="8">SUM(D13:G13)</f>
        <v>0</v>
      </c>
      <c r="D13" s="376"/>
      <c r="E13" s="352"/>
      <c r="F13" s="352"/>
      <c r="G13" s="352"/>
      <c r="H13" s="376"/>
      <c r="I13" s="376"/>
      <c r="J13" s="376"/>
      <c r="K13" s="376"/>
      <c r="L13" s="376"/>
      <c r="M13" s="376"/>
      <c r="N13" s="376"/>
      <c r="O13" s="376"/>
      <c r="P13" s="376"/>
      <c r="Q13" s="376"/>
      <c r="R13" s="376"/>
      <c r="S13" s="376"/>
      <c r="T13" s="76"/>
      <c r="U13" s="76"/>
      <c r="V13" s="376"/>
      <c r="W13" s="376"/>
      <c r="X13" s="376"/>
      <c r="Y13" s="93" t="str">
        <f t="shared" si="2"/>
        <v>Đúng</v>
      </c>
      <c r="Z13" s="93" t="str">
        <f t="shared" si="3"/>
        <v>Đúng</v>
      </c>
      <c r="AA13" s="93" t="str">
        <f t="shared" si="4"/>
        <v>Đúng</v>
      </c>
      <c r="AB13" s="93" t="str">
        <f t="shared" si="5"/>
        <v>Đúng</v>
      </c>
    </row>
    <row r="14" spans="1:28" s="5" customFormat="1" ht="15" customHeight="1" x14ac:dyDescent="0.2">
      <c r="A14" s="189"/>
      <c r="B14" s="154" t="s">
        <v>141</v>
      </c>
      <c r="C14" s="236">
        <f t="shared" si="8"/>
        <v>0</v>
      </c>
      <c r="D14" s="76"/>
      <c r="E14" s="76"/>
      <c r="F14" s="353"/>
      <c r="G14" s="353"/>
      <c r="H14" s="76"/>
      <c r="I14" s="76"/>
      <c r="J14" s="76"/>
      <c r="K14" s="76"/>
      <c r="L14" s="76"/>
      <c r="M14" s="76"/>
      <c r="N14" s="76"/>
      <c r="O14" s="76"/>
      <c r="P14" s="76"/>
      <c r="Q14" s="76"/>
      <c r="R14" s="76"/>
      <c r="S14" s="76"/>
      <c r="T14" s="76"/>
      <c r="U14" s="76"/>
      <c r="V14" s="76"/>
      <c r="W14" s="76"/>
      <c r="X14" s="76"/>
      <c r="Y14" s="93" t="str">
        <f t="shared" si="2"/>
        <v>Đúng</v>
      </c>
      <c r="Z14" s="93" t="str">
        <f t="shared" si="3"/>
        <v>Đúng</v>
      </c>
      <c r="AA14" s="93" t="str">
        <f t="shared" si="4"/>
        <v>Đúng</v>
      </c>
      <c r="AB14" s="93" t="str">
        <f t="shared" si="5"/>
        <v>Đúng</v>
      </c>
    </row>
    <row r="15" spans="1:28" s="5" customFormat="1" ht="26.25" customHeight="1" x14ac:dyDescent="0.2">
      <c r="A15" s="189"/>
      <c r="B15" s="144" t="s">
        <v>558</v>
      </c>
      <c r="C15" s="236">
        <f t="shared" si="8"/>
        <v>0</v>
      </c>
      <c r="D15" s="76"/>
      <c r="E15" s="76"/>
      <c r="F15" s="76"/>
      <c r="G15" s="353"/>
      <c r="H15" s="76"/>
      <c r="I15" s="76"/>
      <c r="J15" s="76"/>
      <c r="K15" s="76"/>
      <c r="L15" s="76"/>
      <c r="M15" s="76"/>
      <c r="N15" s="76"/>
      <c r="O15" s="76"/>
      <c r="P15" s="76"/>
      <c r="Q15" s="76"/>
      <c r="R15" s="76"/>
      <c r="S15" s="76"/>
      <c r="T15" s="76"/>
      <c r="U15" s="76"/>
      <c r="V15" s="76"/>
      <c r="W15" s="76"/>
      <c r="X15" s="76"/>
      <c r="Y15" s="93" t="str">
        <f t="shared" si="2"/>
        <v>Đúng</v>
      </c>
      <c r="Z15" s="93" t="str">
        <f t="shared" si="3"/>
        <v>Đúng</v>
      </c>
      <c r="AA15" s="93" t="str">
        <f t="shared" si="4"/>
        <v>Đúng</v>
      </c>
      <c r="AB15" s="93" t="str">
        <f t="shared" si="5"/>
        <v>Đúng</v>
      </c>
    </row>
    <row r="16" spans="1:28" s="5" customFormat="1" ht="15" customHeight="1" x14ac:dyDescent="0.2">
      <c r="A16" s="189"/>
      <c r="B16" s="154" t="s">
        <v>561</v>
      </c>
      <c r="C16" s="377">
        <f t="shared" si="8"/>
        <v>0</v>
      </c>
      <c r="D16" s="378"/>
      <c r="E16" s="378"/>
      <c r="F16" s="378"/>
      <c r="G16" s="378"/>
      <c r="H16" s="378"/>
      <c r="I16" s="378"/>
      <c r="J16" s="378"/>
      <c r="K16" s="378"/>
      <c r="L16" s="378"/>
      <c r="M16" s="378"/>
      <c r="N16" s="378"/>
      <c r="O16" s="378"/>
      <c r="P16" s="378"/>
      <c r="Q16" s="378"/>
      <c r="R16" s="378"/>
      <c r="S16" s="378"/>
      <c r="T16" s="76"/>
      <c r="U16" s="76"/>
      <c r="V16" s="378"/>
      <c r="W16" s="378"/>
      <c r="X16" s="378"/>
      <c r="Y16" s="93" t="str">
        <f t="shared" si="2"/>
        <v>Đúng</v>
      </c>
      <c r="Z16" s="93" t="str">
        <f t="shared" si="3"/>
        <v>Đúng</v>
      </c>
      <c r="AA16" s="93" t="str">
        <f t="shared" si="4"/>
        <v>Đúng</v>
      </c>
      <c r="AB16" s="93" t="str">
        <f t="shared" si="5"/>
        <v>Đúng</v>
      </c>
    </row>
    <row r="17" spans="1:28" s="5" customFormat="1" ht="15" customHeight="1" x14ac:dyDescent="0.2">
      <c r="A17" s="146"/>
      <c r="B17" s="144" t="s">
        <v>353</v>
      </c>
      <c r="C17" s="377">
        <f t="shared" si="8"/>
        <v>0</v>
      </c>
      <c r="D17" s="76"/>
      <c r="E17" s="76"/>
      <c r="F17" s="76"/>
      <c r="G17" s="76"/>
      <c r="H17" s="76"/>
      <c r="I17" s="76"/>
      <c r="J17" s="76"/>
      <c r="K17" s="76"/>
      <c r="L17" s="76"/>
      <c r="M17" s="76"/>
      <c r="N17" s="76"/>
      <c r="O17" s="76"/>
      <c r="P17" s="76"/>
      <c r="Q17" s="76"/>
      <c r="R17" s="76"/>
      <c r="S17" s="76"/>
      <c r="T17" s="76"/>
      <c r="U17" s="76"/>
      <c r="V17" s="76"/>
      <c r="W17" s="76"/>
      <c r="X17" s="76"/>
      <c r="Y17" s="93" t="str">
        <f t="shared" si="2"/>
        <v>Đúng</v>
      </c>
      <c r="Z17" s="93" t="str">
        <f t="shared" si="3"/>
        <v>Đúng</v>
      </c>
      <c r="AA17" s="93" t="str">
        <f t="shared" si="4"/>
        <v>Đúng</v>
      </c>
      <c r="AB17" s="93" t="str">
        <f t="shared" si="5"/>
        <v>Đúng</v>
      </c>
    </row>
    <row r="18" spans="1:28" s="5" customFormat="1" ht="15" customHeight="1" x14ac:dyDescent="0.2">
      <c r="A18" s="175"/>
      <c r="B18" s="178" t="s">
        <v>92</v>
      </c>
      <c r="C18" s="147">
        <f t="shared" si="8"/>
        <v>0</v>
      </c>
      <c r="D18" s="77"/>
      <c r="E18" s="77"/>
      <c r="F18" s="77"/>
      <c r="G18" s="77"/>
      <c r="H18" s="77"/>
      <c r="I18" s="77"/>
      <c r="J18" s="77"/>
      <c r="K18" s="77"/>
      <c r="L18" s="77"/>
      <c r="M18" s="77"/>
      <c r="N18" s="77"/>
      <c r="O18" s="77"/>
      <c r="P18" s="77"/>
      <c r="Q18" s="77"/>
      <c r="R18" s="77"/>
      <c r="S18" s="77"/>
      <c r="T18" s="76"/>
      <c r="U18" s="76"/>
      <c r="V18" s="77"/>
      <c r="W18" s="77"/>
      <c r="X18" s="77"/>
      <c r="Y18" s="93" t="str">
        <f t="shared" si="2"/>
        <v>Đúng</v>
      </c>
      <c r="Z18" s="93" t="str">
        <f t="shared" si="3"/>
        <v>Đúng</v>
      </c>
      <c r="AA18" s="93" t="str">
        <f t="shared" si="4"/>
        <v>Đúng</v>
      </c>
      <c r="AB18" s="93" t="str">
        <f t="shared" si="5"/>
        <v>Đúng</v>
      </c>
    </row>
    <row r="19" spans="1:28" s="5" customFormat="1" ht="15" customHeight="1" x14ac:dyDescent="0.2">
      <c r="A19" s="167" t="s">
        <v>28</v>
      </c>
      <c r="B19" s="187" t="s">
        <v>29</v>
      </c>
      <c r="C19" s="309">
        <f t="shared" ref="C19:R19" si="9">SUM(C20:C26)</f>
        <v>0</v>
      </c>
      <c r="D19" s="309">
        <f t="shared" si="9"/>
        <v>0</v>
      </c>
      <c r="E19" s="309">
        <f t="shared" si="9"/>
        <v>0</v>
      </c>
      <c r="F19" s="309">
        <f t="shared" si="9"/>
        <v>0</v>
      </c>
      <c r="G19" s="309">
        <f t="shared" si="9"/>
        <v>0</v>
      </c>
      <c r="H19" s="309">
        <f t="shared" si="9"/>
        <v>0</v>
      </c>
      <c r="I19" s="309">
        <f t="shared" si="9"/>
        <v>0</v>
      </c>
      <c r="J19" s="309">
        <f t="shared" si="9"/>
        <v>0</v>
      </c>
      <c r="K19" s="309">
        <f t="shared" si="9"/>
        <v>0</v>
      </c>
      <c r="L19" s="309">
        <f t="shared" si="9"/>
        <v>0</v>
      </c>
      <c r="M19" s="309">
        <f t="shared" si="9"/>
        <v>0</v>
      </c>
      <c r="N19" s="309">
        <f t="shared" si="9"/>
        <v>0</v>
      </c>
      <c r="O19" s="309">
        <f t="shared" si="9"/>
        <v>0</v>
      </c>
      <c r="P19" s="309">
        <f t="shared" si="9"/>
        <v>0</v>
      </c>
      <c r="Q19" s="309">
        <f t="shared" si="9"/>
        <v>0</v>
      </c>
      <c r="R19" s="309">
        <f t="shared" si="9"/>
        <v>0</v>
      </c>
      <c r="S19" s="309">
        <f t="shared" ref="S19:X19" si="10">SUM(S20:S26)</f>
        <v>0</v>
      </c>
      <c r="T19" s="309">
        <f t="shared" si="10"/>
        <v>0</v>
      </c>
      <c r="U19" s="309">
        <f t="shared" si="10"/>
        <v>0</v>
      </c>
      <c r="V19" s="309">
        <f t="shared" si="10"/>
        <v>0</v>
      </c>
      <c r="W19" s="309">
        <f t="shared" si="10"/>
        <v>0</v>
      </c>
      <c r="X19" s="309">
        <f t="shared" si="10"/>
        <v>0</v>
      </c>
      <c r="Y19" s="93" t="str">
        <f t="shared" si="2"/>
        <v>Đúng</v>
      </c>
      <c r="Z19" s="93" t="str">
        <f t="shared" si="3"/>
        <v>Đúng</v>
      </c>
      <c r="AA19" s="93" t="str">
        <f t="shared" si="4"/>
        <v>Đúng</v>
      </c>
      <c r="AB19" s="93" t="str">
        <f t="shared" si="5"/>
        <v>Đúng</v>
      </c>
    </row>
    <row r="20" spans="1:28" s="5" customFormat="1" ht="15" customHeight="1" x14ac:dyDescent="0.2">
      <c r="A20" s="170"/>
      <c r="B20" s="188" t="s">
        <v>30</v>
      </c>
      <c r="C20" s="236">
        <f t="shared" ref="C20:C26" si="11">SUM(D20:G20)</f>
        <v>0</v>
      </c>
      <c r="D20" s="378"/>
      <c r="E20" s="378"/>
      <c r="F20" s="378"/>
      <c r="G20" s="378"/>
      <c r="H20" s="378"/>
      <c r="I20" s="378"/>
      <c r="J20" s="378"/>
      <c r="K20" s="378"/>
      <c r="L20" s="378"/>
      <c r="M20" s="378"/>
      <c r="N20" s="378"/>
      <c r="O20" s="378"/>
      <c r="P20" s="378"/>
      <c r="Q20" s="378"/>
      <c r="R20" s="378"/>
      <c r="S20" s="378"/>
      <c r="T20" s="76"/>
      <c r="U20" s="76"/>
      <c r="V20" s="378"/>
      <c r="W20" s="378"/>
      <c r="X20" s="378"/>
      <c r="Y20" s="93" t="str">
        <f t="shared" si="2"/>
        <v>Đúng</v>
      </c>
      <c r="Z20" s="93" t="str">
        <f t="shared" si="3"/>
        <v>Đúng</v>
      </c>
      <c r="AA20" s="93" t="str">
        <f t="shared" si="4"/>
        <v>Đúng</v>
      </c>
      <c r="AB20" s="93" t="str">
        <f t="shared" si="5"/>
        <v>Đúng</v>
      </c>
    </row>
    <row r="21" spans="1:28" s="5" customFormat="1" ht="15" customHeight="1" x14ac:dyDescent="0.2">
      <c r="A21" s="146"/>
      <c r="B21" s="144" t="s">
        <v>79</v>
      </c>
      <c r="C21" s="236">
        <f t="shared" si="11"/>
        <v>0</v>
      </c>
      <c r="D21" s="76"/>
      <c r="E21" s="76"/>
      <c r="F21" s="76"/>
      <c r="G21" s="76"/>
      <c r="H21" s="76"/>
      <c r="I21" s="76"/>
      <c r="J21" s="76"/>
      <c r="K21" s="76"/>
      <c r="L21" s="76"/>
      <c r="M21" s="76"/>
      <c r="N21" s="76"/>
      <c r="O21" s="76"/>
      <c r="P21" s="76"/>
      <c r="Q21" s="76"/>
      <c r="R21" s="76"/>
      <c r="S21" s="76"/>
      <c r="T21" s="76"/>
      <c r="U21" s="76"/>
      <c r="V21" s="76"/>
      <c r="W21" s="76"/>
      <c r="X21" s="76"/>
      <c r="Y21" s="93" t="str">
        <f t="shared" si="2"/>
        <v>Đúng</v>
      </c>
      <c r="Z21" s="93" t="str">
        <f t="shared" si="3"/>
        <v>Đúng</v>
      </c>
      <c r="AA21" s="93" t="str">
        <f t="shared" si="4"/>
        <v>Đúng</v>
      </c>
      <c r="AB21" s="93" t="str">
        <f t="shared" si="5"/>
        <v>Đúng</v>
      </c>
    </row>
    <row r="22" spans="1:28" s="5" customFormat="1" ht="15" customHeight="1" x14ac:dyDescent="0.2">
      <c r="A22" s="146"/>
      <c r="B22" s="144" t="s">
        <v>31</v>
      </c>
      <c r="C22" s="236">
        <f t="shared" si="11"/>
        <v>0</v>
      </c>
      <c r="D22" s="76"/>
      <c r="E22" s="76"/>
      <c r="F22" s="76"/>
      <c r="G22" s="76"/>
      <c r="H22" s="76"/>
      <c r="I22" s="76"/>
      <c r="J22" s="76"/>
      <c r="K22" s="76"/>
      <c r="L22" s="76"/>
      <c r="M22" s="76"/>
      <c r="N22" s="76"/>
      <c r="O22" s="76"/>
      <c r="P22" s="76"/>
      <c r="Q22" s="76"/>
      <c r="R22" s="76"/>
      <c r="S22" s="76"/>
      <c r="T22" s="76"/>
      <c r="U22" s="76"/>
      <c r="V22" s="76"/>
      <c r="W22" s="76"/>
      <c r="X22" s="76"/>
      <c r="Y22" s="93" t="str">
        <f t="shared" si="2"/>
        <v>Đúng</v>
      </c>
      <c r="Z22" s="93" t="str">
        <f t="shared" si="3"/>
        <v>Đúng</v>
      </c>
      <c r="AA22" s="93" t="str">
        <f t="shared" si="4"/>
        <v>Đúng</v>
      </c>
      <c r="AB22" s="93" t="str">
        <f t="shared" si="5"/>
        <v>Đúng</v>
      </c>
    </row>
    <row r="23" spans="1:28" s="5" customFormat="1" ht="15" customHeight="1" x14ac:dyDescent="0.2">
      <c r="A23" s="146"/>
      <c r="B23" s="144" t="s">
        <v>32</v>
      </c>
      <c r="C23" s="236">
        <f t="shared" si="11"/>
        <v>0</v>
      </c>
      <c r="D23" s="76"/>
      <c r="E23" s="76"/>
      <c r="F23" s="76"/>
      <c r="G23" s="76"/>
      <c r="H23" s="76"/>
      <c r="I23" s="76"/>
      <c r="J23" s="76"/>
      <c r="K23" s="76"/>
      <c r="L23" s="76"/>
      <c r="M23" s="76"/>
      <c r="N23" s="76"/>
      <c r="O23" s="76"/>
      <c r="P23" s="76"/>
      <c r="Q23" s="76"/>
      <c r="R23" s="76"/>
      <c r="S23" s="76"/>
      <c r="T23" s="76"/>
      <c r="U23" s="76"/>
      <c r="V23" s="76"/>
      <c r="W23" s="76"/>
      <c r="X23" s="76"/>
      <c r="Y23" s="93" t="str">
        <f t="shared" si="2"/>
        <v>Đúng</v>
      </c>
      <c r="Z23" s="93" t="str">
        <f t="shared" si="3"/>
        <v>Đúng</v>
      </c>
      <c r="AA23" s="93" t="str">
        <f t="shared" si="4"/>
        <v>Đúng</v>
      </c>
      <c r="AB23" s="93" t="str">
        <f t="shared" si="5"/>
        <v>Đúng</v>
      </c>
    </row>
    <row r="24" spans="1:28" s="5" customFormat="1" ht="15" customHeight="1" x14ac:dyDescent="0.2">
      <c r="A24" s="146"/>
      <c r="B24" s="144" t="s">
        <v>352</v>
      </c>
      <c r="C24" s="236">
        <f t="shared" si="11"/>
        <v>0</v>
      </c>
      <c r="D24" s="76"/>
      <c r="E24" s="76"/>
      <c r="F24" s="76"/>
      <c r="G24" s="76"/>
      <c r="H24" s="76"/>
      <c r="I24" s="76"/>
      <c r="J24" s="76"/>
      <c r="K24" s="76"/>
      <c r="L24" s="76"/>
      <c r="M24" s="76"/>
      <c r="N24" s="76"/>
      <c r="O24" s="76"/>
      <c r="P24" s="76"/>
      <c r="Q24" s="76"/>
      <c r="R24" s="76"/>
      <c r="S24" s="76"/>
      <c r="T24" s="76"/>
      <c r="U24" s="76"/>
      <c r="V24" s="76"/>
      <c r="W24" s="76"/>
      <c r="X24" s="76"/>
      <c r="Y24" s="93" t="str">
        <f t="shared" si="2"/>
        <v>Đúng</v>
      </c>
      <c r="Z24" s="93" t="str">
        <f t="shared" si="3"/>
        <v>Đúng</v>
      </c>
      <c r="AA24" s="93" t="str">
        <f t="shared" si="4"/>
        <v>Đúng</v>
      </c>
      <c r="AB24" s="93" t="str">
        <f t="shared" si="5"/>
        <v>Đúng</v>
      </c>
    </row>
    <row r="25" spans="1:28" s="5" customFormat="1" ht="15" customHeight="1" x14ac:dyDescent="0.2">
      <c r="A25" s="146"/>
      <c r="B25" s="144" t="s">
        <v>33</v>
      </c>
      <c r="C25" s="236">
        <f t="shared" si="11"/>
        <v>0</v>
      </c>
      <c r="D25" s="76"/>
      <c r="E25" s="76"/>
      <c r="F25" s="76"/>
      <c r="G25" s="76"/>
      <c r="H25" s="76"/>
      <c r="I25" s="76"/>
      <c r="J25" s="76"/>
      <c r="K25" s="76"/>
      <c r="L25" s="76"/>
      <c r="M25" s="76"/>
      <c r="N25" s="76"/>
      <c r="O25" s="76"/>
      <c r="P25" s="76"/>
      <c r="Q25" s="76"/>
      <c r="R25" s="76"/>
      <c r="S25" s="76"/>
      <c r="T25" s="76"/>
      <c r="U25" s="76"/>
      <c r="V25" s="76"/>
      <c r="W25" s="76"/>
      <c r="X25" s="76"/>
      <c r="Y25" s="93" t="str">
        <f t="shared" si="2"/>
        <v>Đúng</v>
      </c>
      <c r="Z25" s="93" t="str">
        <f t="shared" si="3"/>
        <v>Đúng</v>
      </c>
      <c r="AA25" s="93" t="str">
        <f t="shared" si="4"/>
        <v>Đúng</v>
      </c>
      <c r="AB25" s="93" t="str">
        <f t="shared" si="5"/>
        <v>Đúng</v>
      </c>
    </row>
    <row r="26" spans="1:28" s="5" customFormat="1" ht="15" customHeight="1" x14ac:dyDescent="0.2">
      <c r="A26" s="146"/>
      <c r="B26" s="186" t="s">
        <v>34</v>
      </c>
      <c r="C26" s="236">
        <f t="shared" si="11"/>
        <v>0</v>
      </c>
      <c r="D26" s="78"/>
      <c r="E26" s="78"/>
      <c r="F26" s="78"/>
      <c r="G26" s="78"/>
      <c r="H26" s="78"/>
      <c r="I26" s="78"/>
      <c r="J26" s="78"/>
      <c r="K26" s="78"/>
      <c r="L26" s="78"/>
      <c r="M26" s="78"/>
      <c r="N26" s="78"/>
      <c r="O26" s="78"/>
      <c r="P26" s="78"/>
      <c r="Q26" s="78"/>
      <c r="R26" s="78"/>
      <c r="S26" s="78"/>
      <c r="T26" s="76"/>
      <c r="U26" s="76"/>
      <c r="V26" s="78"/>
      <c r="W26" s="78"/>
      <c r="X26" s="78"/>
      <c r="Y26" s="93" t="str">
        <f t="shared" si="2"/>
        <v>Đúng</v>
      </c>
      <c r="Z26" s="93" t="str">
        <f t="shared" si="3"/>
        <v>Đúng</v>
      </c>
      <c r="AA26" s="93" t="str">
        <f t="shared" si="4"/>
        <v>Đúng</v>
      </c>
      <c r="AB26" s="93" t="str">
        <f t="shared" si="5"/>
        <v>Đúng</v>
      </c>
    </row>
    <row r="27" spans="1:28" s="5" customFormat="1" ht="15" customHeight="1" x14ac:dyDescent="0.2">
      <c r="A27" s="167" t="s">
        <v>35</v>
      </c>
      <c r="B27" s="187" t="s">
        <v>5</v>
      </c>
      <c r="C27" s="309">
        <f>SUM(C28:C31)</f>
        <v>0</v>
      </c>
      <c r="D27" s="309">
        <f t="shared" ref="D27:Q27" si="12">SUM(D28:D31)</f>
        <v>0</v>
      </c>
      <c r="E27" s="309">
        <f t="shared" si="12"/>
        <v>0</v>
      </c>
      <c r="F27" s="309">
        <f t="shared" si="12"/>
        <v>0</v>
      </c>
      <c r="G27" s="309">
        <f t="shared" si="12"/>
        <v>0</v>
      </c>
      <c r="H27" s="309">
        <f t="shared" si="12"/>
        <v>0</v>
      </c>
      <c r="I27" s="309">
        <f t="shared" si="12"/>
        <v>0</v>
      </c>
      <c r="J27" s="309">
        <f t="shared" si="12"/>
        <v>0</v>
      </c>
      <c r="K27" s="309">
        <f t="shared" si="12"/>
        <v>0</v>
      </c>
      <c r="L27" s="309">
        <f t="shared" si="12"/>
        <v>0</v>
      </c>
      <c r="M27" s="309">
        <f t="shared" si="12"/>
        <v>0</v>
      </c>
      <c r="N27" s="309">
        <f t="shared" si="12"/>
        <v>0</v>
      </c>
      <c r="O27" s="309">
        <f t="shared" si="12"/>
        <v>0</v>
      </c>
      <c r="P27" s="309">
        <f t="shared" si="12"/>
        <v>0</v>
      </c>
      <c r="Q27" s="309">
        <f t="shared" si="12"/>
        <v>0</v>
      </c>
      <c r="R27" s="351"/>
      <c r="S27" s="351"/>
      <c r="T27" s="351"/>
      <c r="U27" s="351"/>
      <c r="V27" s="351"/>
      <c r="W27" s="351"/>
      <c r="X27" s="351"/>
      <c r="Y27" s="278"/>
      <c r="Z27" s="278"/>
      <c r="AA27" s="278"/>
      <c r="AB27" s="63"/>
    </row>
    <row r="28" spans="1:28" s="5" customFormat="1" ht="15" customHeight="1" x14ac:dyDescent="0.2">
      <c r="A28" s="173"/>
      <c r="B28" s="220" t="s">
        <v>378</v>
      </c>
      <c r="C28" s="237">
        <f>SUM(D28:G28)</f>
        <v>0</v>
      </c>
      <c r="D28" s="76"/>
      <c r="E28" s="76"/>
      <c r="F28" s="76"/>
      <c r="G28" s="76"/>
      <c r="H28" s="379"/>
      <c r="I28" s="379"/>
      <c r="J28" s="379"/>
      <c r="K28" s="379"/>
      <c r="L28" s="379"/>
      <c r="M28" s="379"/>
      <c r="N28" s="379"/>
      <c r="O28" s="379"/>
      <c r="P28" s="379"/>
      <c r="Q28" s="379"/>
      <c r="R28" s="353"/>
      <c r="S28" s="353"/>
      <c r="T28" s="353"/>
      <c r="U28" s="353"/>
      <c r="V28" s="353"/>
      <c r="W28" s="353"/>
      <c r="X28" s="353"/>
      <c r="Y28" s="278"/>
      <c r="Z28" s="278"/>
      <c r="AA28" s="278"/>
      <c r="AB28" s="63"/>
    </row>
    <row r="29" spans="1:28" s="5" customFormat="1" ht="15" customHeight="1" x14ac:dyDescent="0.2">
      <c r="A29" s="146"/>
      <c r="B29" s="191" t="s">
        <v>175</v>
      </c>
      <c r="C29" s="237">
        <f t="shared" ref="C29:C30" si="13">SUM(D29:G29)</f>
        <v>0</v>
      </c>
      <c r="D29" s="76"/>
      <c r="E29" s="76"/>
      <c r="F29" s="76"/>
      <c r="G29" s="76"/>
      <c r="H29" s="379"/>
      <c r="I29" s="379"/>
      <c r="J29" s="379"/>
      <c r="K29" s="379"/>
      <c r="L29" s="379"/>
      <c r="M29" s="379"/>
      <c r="N29" s="379"/>
      <c r="O29" s="379"/>
      <c r="P29" s="379"/>
      <c r="Q29" s="379"/>
      <c r="R29" s="353"/>
      <c r="S29" s="353"/>
      <c r="T29" s="353"/>
      <c r="U29" s="353"/>
      <c r="V29" s="353"/>
      <c r="W29" s="353"/>
      <c r="X29" s="353"/>
      <c r="Y29" s="278"/>
      <c r="Z29" s="278"/>
      <c r="AA29" s="278"/>
      <c r="AB29" s="63"/>
    </row>
    <row r="30" spans="1:28" s="5" customFormat="1" ht="15" customHeight="1" x14ac:dyDescent="0.2">
      <c r="A30" s="146"/>
      <c r="B30" s="191" t="s">
        <v>176</v>
      </c>
      <c r="C30" s="237">
        <f t="shared" si="13"/>
        <v>0</v>
      </c>
      <c r="D30" s="76"/>
      <c r="E30" s="76"/>
      <c r="F30" s="76"/>
      <c r="G30" s="76"/>
      <c r="H30" s="76"/>
      <c r="I30" s="76"/>
      <c r="J30" s="76"/>
      <c r="K30" s="76"/>
      <c r="L30" s="76"/>
      <c r="M30" s="76"/>
      <c r="N30" s="76"/>
      <c r="O30" s="76"/>
      <c r="P30" s="76"/>
      <c r="Q30" s="76"/>
      <c r="R30" s="353"/>
      <c r="S30" s="353"/>
      <c r="T30" s="353"/>
      <c r="U30" s="353"/>
      <c r="V30" s="353"/>
      <c r="W30" s="353"/>
      <c r="X30" s="353"/>
      <c r="Y30" s="278"/>
      <c r="Z30" s="278"/>
      <c r="AA30" s="278"/>
      <c r="AB30" s="63"/>
    </row>
    <row r="31" spans="1:28" s="5" customFormat="1" ht="15" customHeight="1" x14ac:dyDescent="0.2">
      <c r="A31" s="146"/>
      <c r="B31" s="191" t="s">
        <v>177</v>
      </c>
      <c r="C31" s="380">
        <f>SUM(D31:G31)</f>
        <v>0</v>
      </c>
      <c r="D31" s="76"/>
      <c r="E31" s="76"/>
      <c r="F31" s="76"/>
      <c r="G31" s="76"/>
      <c r="H31" s="76"/>
      <c r="I31" s="76"/>
      <c r="J31" s="76"/>
      <c r="K31" s="76"/>
      <c r="L31" s="76"/>
      <c r="M31" s="76"/>
      <c r="N31" s="76"/>
      <c r="O31" s="76"/>
      <c r="P31" s="76"/>
      <c r="Q31" s="76"/>
      <c r="R31" s="353"/>
      <c r="S31" s="353"/>
      <c r="T31" s="353"/>
      <c r="U31" s="353"/>
      <c r="V31" s="353"/>
      <c r="W31" s="353"/>
      <c r="X31" s="353"/>
      <c r="Y31" s="278"/>
      <c r="Z31" s="278"/>
      <c r="AA31" s="278"/>
      <c r="AB31" s="63"/>
    </row>
    <row r="32" spans="1:28" s="5" customFormat="1" ht="23.25" customHeight="1" x14ac:dyDescent="0.2">
      <c r="A32" s="146"/>
      <c r="B32" s="144" t="s">
        <v>397</v>
      </c>
      <c r="C32" s="380">
        <f>SUM(D32:G32)</f>
        <v>0</v>
      </c>
      <c r="D32" s="76"/>
      <c r="E32" s="76"/>
      <c r="F32" s="76"/>
      <c r="G32" s="76"/>
      <c r="H32" s="379"/>
      <c r="I32" s="379"/>
      <c r="J32" s="379"/>
      <c r="K32" s="379"/>
      <c r="L32" s="379"/>
      <c r="M32" s="379"/>
      <c r="N32" s="379"/>
      <c r="O32" s="379"/>
      <c r="P32" s="379"/>
      <c r="Q32" s="379"/>
      <c r="R32" s="353"/>
      <c r="S32" s="353"/>
      <c r="T32" s="353"/>
      <c r="U32" s="353"/>
      <c r="V32" s="353"/>
      <c r="W32" s="353"/>
      <c r="X32" s="353"/>
      <c r="Y32" s="278"/>
      <c r="Z32" s="278"/>
      <c r="AA32" s="278"/>
      <c r="AB32" s="63"/>
    </row>
    <row r="33" spans="1:28" s="5" customFormat="1" ht="15" customHeight="1" x14ac:dyDescent="0.2">
      <c r="A33" s="146"/>
      <c r="B33" s="191" t="s">
        <v>17</v>
      </c>
      <c r="C33" s="380">
        <f>SUM(D33:G33)</f>
        <v>0</v>
      </c>
      <c r="D33" s="76"/>
      <c r="E33" s="76"/>
      <c r="F33" s="76"/>
      <c r="G33" s="76"/>
      <c r="H33" s="379"/>
      <c r="I33" s="379"/>
      <c r="J33" s="379"/>
      <c r="K33" s="379"/>
      <c r="L33" s="379"/>
      <c r="M33" s="379"/>
      <c r="N33" s="379"/>
      <c r="O33" s="379"/>
      <c r="P33" s="379"/>
      <c r="Q33" s="379"/>
      <c r="R33" s="353"/>
      <c r="S33" s="353"/>
      <c r="T33" s="353"/>
      <c r="U33" s="353"/>
      <c r="V33" s="353"/>
      <c r="W33" s="353"/>
      <c r="X33" s="353"/>
      <c r="Y33" s="278"/>
      <c r="Z33" s="278"/>
      <c r="AA33" s="278"/>
      <c r="AB33" s="63"/>
    </row>
    <row r="34" spans="1:28" s="5" customFormat="1" ht="15" customHeight="1" x14ac:dyDescent="0.2">
      <c r="A34" s="185"/>
      <c r="B34" s="192" t="s">
        <v>18</v>
      </c>
      <c r="C34" s="381">
        <f>SUM(D34:G34)</f>
        <v>0</v>
      </c>
      <c r="D34" s="77"/>
      <c r="E34" s="77"/>
      <c r="F34" s="77"/>
      <c r="G34" s="77"/>
      <c r="H34" s="382"/>
      <c r="I34" s="382"/>
      <c r="J34" s="382"/>
      <c r="K34" s="382"/>
      <c r="L34" s="382"/>
      <c r="M34" s="382"/>
      <c r="N34" s="382"/>
      <c r="O34" s="382"/>
      <c r="P34" s="382"/>
      <c r="Q34" s="382"/>
      <c r="R34" s="354"/>
      <c r="S34" s="354"/>
      <c r="T34" s="354"/>
      <c r="U34" s="354"/>
      <c r="V34" s="354"/>
      <c r="W34" s="354"/>
      <c r="X34" s="354"/>
      <c r="Y34" s="278"/>
      <c r="Z34" s="278"/>
      <c r="AA34" s="278"/>
      <c r="AB34" s="63"/>
    </row>
    <row r="35" spans="1:28" s="5" customFormat="1" ht="15" customHeight="1" x14ac:dyDescent="0.2">
      <c r="A35" s="167"/>
      <c r="B35" s="187" t="s">
        <v>128</v>
      </c>
      <c r="C35" s="383">
        <f>SUM(D35:G35)</f>
        <v>0</v>
      </c>
      <c r="D35" s="384"/>
      <c r="E35" s="384"/>
      <c r="F35" s="384"/>
      <c r="G35" s="384"/>
      <c r="H35" s="385"/>
      <c r="I35" s="385"/>
      <c r="J35" s="385"/>
      <c r="K35" s="385"/>
      <c r="L35" s="385"/>
      <c r="M35" s="385"/>
      <c r="N35" s="385"/>
      <c r="O35" s="385"/>
      <c r="P35" s="385"/>
      <c r="Q35" s="385"/>
      <c r="R35" s="385"/>
      <c r="S35" s="385"/>
      <c r="T35" s="385"/>
      <c r="U35" s="385"/>
      <c r="V35" s="385"/>
      <c r="W35" s="385"/>
      <c r="X35" s="385"/>
      <c r="Y35" s="278"/>
      <c r="Z35" s="278"/>
      <c r="AA35" s="278"/>
      <c r="AB35" s="63"/>
    </row>
    <row r="36" spans="1:28" ht="12.75" customHeight="1" x14ac:dyDescent="0.25">
      <c r="B36" s="193"/>
    </row>
    <row r="37" spans="1:28" x14ac:dyDescent="0.25">
      <c r="B37" s="80"/>
      <c r="C37" s="93" t="str">
        <f>IF(AND(C7=C27,C19=C27), "Đúng","Sai")</f>
        <v>Đúng</v>
      </c>
      <c r="D37" s="93" t="str">
        <f t="shared" ref="D37:Q37" si="14">IF(D7=D27, "Đúng","Sai")</f>
        <v>Đúng</v>
      </c>
      <c r="E37" s="93" t="str">
        <f t="shared" si="14"/>
        <v>Đúng</v>
      </c>
      <c r="F37" s="93" t="str">
        <f t="shared" si="14"/>
        <v>Đúng</v>
      </c>
      <c r="G37" s="93" t="str">
        <f t="shared" si="14"/>
        <v>Đúng</v>
      </c>
      <c r="H37" s="93" t="str">
        <f t="shared" si="14"/>
        <v>Đúng</v>
      </c>
      <c r="I37" s="93" t="str">
        <f t="shared" si="14"/>
        <v>Đúng</v>
      </c>
      <c r="J37" s="93" t="str">
        <f t="shared" si="14"/>
        <v>Đúng</v>
      </c>
      <c r="K37" s="93" t="str">
        <f t="shared" si="14"/>
        <v>Đúng</v>
      </c>
      <c r="L37" s="93" t="str">
        <f t="shared" si="14"/>
        <v>Đúng</v>
      </c>
      <c r="M37" s="93" t="str">
        <f t="shared" si="14"/>
        <v>Đúng</v>
      </c>
      <c r="N37" s="93" t="str">
        <f t="shared" si="14"/>
        <v>Đúng</v>
      </c>
      <c r="O37" s="93" t="str">
        <f t="shared" si="14"/>
        <v>Đúng</v>
      </c>
      <c r="P37" s="93" t="str">
        <f t="shared" si="14"/>
        <v>Đúng</v>
      </c>
      <c r="Q37" s="93" t="str">
        <f t="shared" si="14"/>
        <v>Đúng</v>
      </c>
      <c r="R37" s="93" t="str">
        <f>IF(R7=R19, "Đúng","Sai")</f>
        <v>Đúng</v>
      </c>
      <c r="S37" s="93" t="str">
        <f t="shared" ref="S37:X37" si="15">IF(S7=S19, "Đúng","Sai")</f>
        <v>Đúng</v>
      </c>
      <c r="T37" s="93" t="str">
        <f t="shared" si="15"/>
        <v>Đúng</v>
      </c>
      <c r="U37" s="93" t="str">
        <f t="shared" si="15"/>
        <v>Đúng</v>
      </c>
      <c r="V37" s="93" t="str">
        <f t="shared" si="15"/>
        <v>Đúng</v>
      </c>
      <c r="W37" s="93" t="str">
        <f t="shared" si="15"/>
        <v>Đúng</v>
      </c>
      <c r="X37" s="93" t="str">
        <f t="shared" si="15"/>
        <v>Đúng</v>
      </c>
      <c r="Y37" s="295"/>
      <c r="Z37" s="295"/>
      <c r="AA37" s="295"/>
    </row>
    <row r="38" spans="1:28" x14ac:dyDescent="0.25">
      <c r="B38" s="80"/>
      <c r="C38" s="93" t="str">
        <f>IF(C31=C32+C33,"Đúng","Sai")</f>
        <v>Đúng</v>
      </c>
      <c r="D38" s="93" t="str">
        <f t="shared" ref="D38:Q38" si="16">IF(D31=D32+D33,"Đúng","Sai")</f>
        <v>Đúng</v>
      </c>
      <c r="E38" s="93" t="str">
        <f t="shared" si="16"/>
        <v>Đúng</v>
      </c>
      <c r="F38" s="93" t="str">
        <f t="shared" si="16"/>
        <v>Đúng</v>
      </c>
      <c r="G38" s="93" t="str">
        <f t="shared" si="16"/>
        <v>Đúng</v>
      </c>
      <c r="H38" s="93" t="str">
        <f t="shared" si="16"/>
        <v>Đúng</v>
      </c>
      <c r="I38" s="93" t="str">
        <f t="shared" si="16"/>
        <v>Đúng</v>
      </c>
      <c r="J38" s="93" t="str">
        <f t="shared" si="16"/>
        <v>Đúng</v>
      </c>
      <c r="K38" s="93" t="str">
        <f t="shared" si="16"/>
        <v>Đúng</v>
      </c>
      <c r="L38" s="93" t="str">
        <f t="shared" si="16"/>
        <v>Đúng</v>
      </c>
      <c r="M38" s="93" t="str">
        <f t="shared" si="16"/>
        <v>Đúng</v>
      </c>
      <c r="N38" s="93" t="str">
        <f t="shared" si="16"/>
        <v>Đúng</v>
      </c>
      <c r="O38" s="93" t="str">
        <f t="shared" si="16"/>
        <v>Đúng</v>
      </c>
      <c r="P38" s="93" t="str">
        <f t="shared" si="16"/>
        <v>Đúng</v>
      </c>
      <c r="Q38" s="93" t="str">
        <f t="shared" si="16"/>
        <v>Đúng</v>
      </c>
      <c r="R38" s="93"/>
      <c r="S38" s="93"/>
      <c r="T38" s="93"/>
      <c r="U38" s="93"/>
      <c r="V38" s="93"/>
      <c r="W38" s="93"/>
      <c r="X38" s="93"/>
      <c r="Y38" s="295"/>
      <c r="Z38" s="295"/>
      <c r="AA38" s="295"/>
    </row>
    <row r="39" spans="1:28" x14ac:dyDescent="0.25">
      <c r="B39" s="80"/>
      <c r="C39" s="93" t="str">
        <f>IF(C34&lt;=C33,"Đúng","Sai")</f>
        <v>Đúng</v>
      </c>
      <c r="D39" s="93" t="str">
        <f t="shared" ref="D39:Q39" si="17">IF(D34&lt;=D33,"Đúng","Sai")</f>
        <v>Đúng</v>
      </c>
      <c r="E39" s="93" t="str">
        <f t="shared" si="17"/>
        <v>Đúng</v>
      </c>
      <c r="F39" s="93" t="str">
        <f t="shared" si="17"/>
        <v>Đúng</v>
      </c>
      <c r="G39" s="93" t="str">
        <f t="shared" si="17"/>
        <v>Đúng</v>
      </c>
      <c r="H39" s="93" t="str">
        <f t="shared" si="17"/>
        <v>Đúng</v>
      </c>
      <c r="I39" s="93" t="str">
        <f t="shared" si="17"/>
        <v>Đúng</v>
      </c>
      <c r="J39" s="93" t="str">
        <f t="shared" si="17"/>
        <v>Đúng</v>
      </c>
      <c r="K39" s="93" t="str">
        <f t="shared" si="17"/>
        <v>Đúng</v>
      </c>
      <c r="L39" s="93" t="str">
        <f t="shared" si="17"/>
        <v>Đúng</v>
      </c>
      <c r="M39" s="93" t="str">
        <f t="shared" si="17"/>
        <v>Đúng</v>
      </c>
      <c r="N39" s="93" t="str">
        <f t="shared" si="17"/>
        <v>Đúng</v>
      </c>
      <c r="O39" s="93" t="str">
        <f t="shared" si="17"/>
        <v>Đúng</v>
      </c>
      <c r="P39" s="93" t="str">
        <f t="shared" si="17"/>
        <v>Đúng</v>
      </c>
      <c r="Q39" s="93" t="str">
        <f t="shared" si="17"/>
        <v>Đúng</v>
      </c>
      <c r="R39" s="93"/>
      <c r="S39" s="93"/>
      <c r="T39" s="93"/>
      <c r="U39" s="93"/>
      <c r="V39" s="93"/>
      <c r="W39" s="93"/>
      <c r="X39" s="93"/>
      <c r="Y39" s="295"/>
      <c r="Z39" s="295"/>
      <c r="AA39" s="295"/>
    </row>
    <row r="40" spans="1:28" x14ac:dyDescent="0.25">
      <c r="B40" s="80"/>
      <c r="C40" s="93" t="str">
        <f>IF(C35&lt;=C7,"Đúng","Sai")</f>
        <v>Đúng</v>
      </c>
      <c r="D40" s="93" t="str">
        <f t="shared" ref="D40:Q40" si="18">IF(D35&lt;=D7,"Đúng","Sai")</f>
        <v>Đúng</v>
      </c>
      <c r="E40" s="93" t="str">
        <f t="shared" si="18"/>
        <v>Đúng</v>
      </c>
      <c r="F40" s="93" t="str">
        <f t="shared" si="18"/>
        <v>Đúng</v>
      </c>
      <c r="G40" s="93" t="str">
        <f t="shared" si="18"/>
        <v>Đúng</v>
      </c>
      <c r="H40" s="93" t="str">
        <f t="shared" si="18"/>
        <v>Đúng</v>
      </c>
      <c r="I40" s="93" t="str">
        <f t="shared" si="18"/>
        <v>Đúng</v>
      </c>
      <c r="J40" s="93" t="str">
        <f t="shared" si="18"/>
        <v>Đúng</v>
      </c>
      <c r="K40" s="93" t="str">
        <f t="shared" si="18"/>
        <v>Đúng</v>
      </c>
      <c r="L40" s="93" t="str">
        <f t="shared" si="18"/>
        <v>Đúng</v>
      </c>
      <c r="M40" s="93" t="str">
        <f t="shared" si="18"/>
        <v>Đúng</v>
      </c>
      <c r="N40" s="93" t="str">
        <f t="shared" si="18"/>
        <v>Đúng</v>
      </c>
      <c r="O40" s="93" t="str">
        <f t="shared" si="18"/>
        <v>Đúng</v>
      </c>
      <c r="P40" s="93" t="str">
        <f t="shared" si="18"/>
        <v>Đúng</v>
      </c>
      <c r="Q40" s="93" t="str">
        <f t="shared" si="18"/>
        <v>Đúng</v>
      </c>
      <c r="R40" s="93"/>
      <c r="S40" s="93"/>
      <c r="T40" s="93"/>
      <c r="U40" s="93"/>
      <c r="V40" s="93"/>
      <c r="W40" s="93"/>
      <c r="X40" s="93"/>
      <c r="Y40" s="295"/>
      <c r="Z40" s="295"/>
      <c r="AA40" s="295"/>
    </row>
    <row r="41" spans="1:28" x14ac:dyDescent="0.25">
      <c r="B41" s="80"/>
      <c r="C41" s="93" t="str">
        <f>IF(R19=C28, "Đúng","Sai")</f>
        <v>Đúng</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row>
    <row r="42" spans="1:28" x14ac:dyDescent="0.25">
      <c r="B42" s="80"/>
      <c r="C42" s="93" t="str">
        <f>IF(S19=C29, "Đúng","Sai")</f>
        <v>Đúng</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row>
    <row r="43" spans="1:28" x14ac:dyDescent="0.25">
      <c r="B43" s="80"/>
      <c r="C43" s="93" t="str">
        <f>IF(T19=C30, "Đúng","Sai")</f>
        <v>Đúng</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row>
    <row r="44" spans="1:28" x14ac:dyDescent="0.25">
      <c r="B44" s="80"/>
      <c r="C44" s="93" t="str">
        <f>IF(U19=C31, "Đúng","Sai")</f>
        <v>Đúng</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row>
    <row r="45" spans="1:28" x14ac:dyDescent="0.25">
      <c r="B45" s="80"/>
      <c r="C45" s="93" t="str">
        <f>IF(V19=C32, "Đúng","Sai")</f>
        <v>Đúng</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row>
    <row r="46" spans="1:28" x14ac:dyDescent="0.25">
      <c r="C46" s="93" t="str">
        <f>IF(W19=C33, "Đúng","Sai")</f>
        <v>Đúng</v>
      </c>
      <c r="D46" s="61"/>
      <c r="E46" s="61"/>
      <c r="F46" s="61"/>
      <c r="G46" s="61"/>
      <c r="H46" s="61"/>
      <c r="I46" s="61"/>
      <c r="J46" s="61"/>
      <c r="K46" s="61"/>
      <c r="L46" s="61"/>
      <c r="M46" s="61"/>
      <c r="N46" s="61"/>
      <c r="O46" s="61"/>
      <c r="P46" s="61"/>
      <c r="Q46" s="61"/>
      <c r="R46" s="61"/>
      <c r="S46" s="61"/>
      <c r="T46" s="61"/>
      <c r="U46" s="61"/>
      <c r="V46" s="61"/>
      <c r="W46" s="61"/>
      <c r="X46" s="61"/>
    </row>
    <row r="47" spans="1:28" x14ac:dyDescent="0.25">
      <c r="C47" s="93" t="str">
        <f>IF(X19=C34, "Đúng","Sai")</f>
        <v>Đúng</v>
      </c>
      <c r="D47" s="61"/>
      <c r="E47" s="61"/>
      <c r="F47" s="61"/>
      <c r="G47" s="61"/>
      <c r="H47" s="61"/>
      <c r="I47" s="61"/>
      <c r="J47" s="61"/>
      <c r="K47" s="61"/>
      <c r="L47" s="61"/>
      <c r="M47" s="61"/>
      <c r="N47" s="61"/>
      <c r="O47" s="61"/>
      <c r="P47" s="61"/>
      <c r="Q47" s="61"/>
      <c r="R47" s="61"/>
      <c r="S47" s="61"/>
      <c r="T47" s="61"/>
      <c r="U47" s="61"/>
      <c r="V47" s="61"/>
      <c r="W47" s="61"/>
      <c r="X47" s="61"/>
    </row>
    <row r="48" spans="1:28" x14ac:dyDescent="0.25">
      <c r="C48" s="29"/>
      <c r="D48" s="61"/>
      <c r="E48" s="61"/>
      <c r="F48" s="61"/>
      <c r="G48" s="61"/>
      <c r="H48" s="61"/>
      <c r="I48" s="61"/>
      <c r="J48" s="61"/>
      <c r="K48" s="61"/>
      <c r="L48" s="61"/>
      <c r="M48" s="61"/>
      <c r="N48" s="61"/>
      <c r="O48" s="61"/>
      <c r="P48" s="61"/>
      <c r="Q48" s="61"/>
      <c r="R48" s="61"/>
      <c r="S48" s="61"/>
      <c r="T48" s="61"/>
      <c r="U48" s="61"/>
      <c r="V48" s="61"/>
      <c r="W48" s="61"/>
      <c r="X48" s="61"/>
    </row>
    <row r="49" spans="3:24" x14ac:dyDescent="0.25">
      <c r="C49" s="29"/>
      <c r="D49" s="61"/>
      <c r="E49" s="61"/>
      <c r="F49" s="61"/>
      <c r="G49" s="61"/>
      <c r="H49" s="61"/>
      <c r="I49" s="61"/>
      <c r="J49" s="61"/>
      <c r="K49" s="61"/>
      <c r="L49" s="61"/>
      <c r="M49" s="61"/>
      <c r="N49" s="61"/>
      <c r="O49" s="61"/>
      <c r="P49" s="61"/>
      <c r="Q49" s="61"/>
      <c r="R49" s="61"/>
      <c r="S49" s="61"/>
      <c r="T49" s="61"/>
      <c r="U49" s="61"/>
      <c r="V49" s="61"/>
      <c r="W49" s="61"/>
      <c r="X49" s="61"/>
    </row>
    <row r="50" spans="3:24" x14ac:dyDescent="0.25">
      <c r="C50" s="29"/>
      <c r="D50" s="61"/>
      <c r="E50" s="61"/>
      <c r="F50" s="61"/>
      <c r="G50" s="61"/>
      <c r="H50" s="61"/>
      <c r="I50" s="61"/>
      <c r="J50" s="61"/>
      <c r="K50" s="61"/>
      <c r="L50" s="61"/>
      <c r="M50" s="61"/>
      <c r="N50" s="61"/>
      <c r="O50" s="61"/>
      <c r="P50" s="61"/>
      <c r="Q50" s="61"/>
      <c r="R50" s="61"/>
      <c r="S50" s="61"/>
      <c r="T50" s="61"/>
      <c r="U50" s="61"/>
      <c r="V50" s="61"/>
      <c r="W50" s="61"/>
      <c r="X50" s="61"/>
    </row>
  </sheetData>
  <sheetProtection formatCells="0" formatColumns="0" formatRows="0"/>
  <mergeCells count="29">
    <mergeCell ref="A1:V1"/>
    <mergeCell ref="W1:X1"/>
    <mergeCell ref="A2:B2"/>
    <mergeCell ref="R2:X2"/>
    <mergeCell ref="A3:A5"/>
    <mergeCell ref="B3:B5"/>
    <mergeCell ref="C3:C5"/>
    <mergeCell ref="D3:G3"/>
    <mergeCell ref="H3:Q3"/>
    <mergeCell ref="R3:X3"/>
    <mergeCell ref="D4:D5"/>
    <mergeCell ref="E4:E5"/>
    <mergeCell ref="F4:F5"/>
    <mergeCell ref="G4:G5"/>
    <mergeCell ref="H4:H5"/>
    <mergeCell ref="I4:I5"/>
    <mergeCell ref="J4:J5"/>
    <mergeCell ref="K4:K5"/>
    <mergeCell ref="L4:L5"/>
    <mergeCell ref="R4:R5"/>
    <mergeCell ref="T4:T5"/>
    <mergeCell ref="U4:U5"/>
    <mergeCell ref="V4:X4"/>
    <mergeCell ref="M4:M5"/>
    <mergeCell ref="N4:N5"/>
    <mergeCell ref="O4:O5"/>
    <mergeCell ref="P4:P5"/>
    <mergeCell ref="Q4:Q5"/>
    <mergeCell ref="S4:S5"/>
  </mergeCells>
  <conditionalFormatting sqref="A37:XFD47">
    <cfRule type="cellIs" dxfId="13" priority="2" operator="equal">
      <formula>"Đúng"</formula>
    </cfRule>
  </conditionalFormatting>
  <conditionalFormatting sqref="Y1:AA1048576">
    <cfRule type="cellIs" dxfId="12" priority="3" operator="equal">
      <formula>"Đúng"</formula>
    </cfRule>
  </conditionalFormatting>
  <conditionalFormatting sqref="AB7:AB26">
    <cfRule type="cellIs" dxfId="11" priority="1" operator="equal">
      <formula>"Đúng"</formula>
    </cfRule>
  </conditionalFormatting>
  <printOptions horizontalCentered="1"/>
  <pageMargins left="0.23622047244094491" right="0" top="0.23622047244094491" bottom="0.23622047244094491" header="0" footer="0"/>
  <pageSetup paperSize="9" scale="82" orientation="landscape" r:id="rId1"/>
  <headerFooter alignWithMargins="0"/>
  <ignoredErrors>
    <ignoredError sqref="C27:Q27"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W26"/>
  <sheetViews>
    <sheetView showGridLines="0" zoomScale="115" zoomScaleNormal="115" workbookViewId="0">
      <selection activeCell="K8" sqref="K8"/>
    </sheetView>
  </sheetViews>
  <sheetFormatPr defaultColWidth="5.42578125" defaultRowHeight="15.75" x14ac:dyDescent="0.25"/>
  <cols>
    <col min="1" max="1" width="3.85546875" style="55" customWidth="1"/>
    <col min="2" max="2" width="39" style="57" customWidth="1"/>
    <col min="3" max="3" width="5.85546875" style="58" customWidth="1"/>
    <col min="4" max="4" width="5.7109375" style="57" customWidth="1"/>
    <col min="5" max="5" width="5.28515625" style="57" customWidth="1"/>
    <col min="6" max="6" width="6.140625" style="57" customWidth="1"/>
    <col min="7" max="7" width="5.42578125" style="57" customWidth="1"/>
    <col min="8" max="9" width="5.28515625" style="57" customWidth="1"/>
    <col min="10" max="10" width="5.85546875" style="57" customWidth="1"/>
    <col min="11" max="11" width="6.140625" style="57" customWidth="1"/>
    <col min="12" max="12" width="5.28515625" style="57" customWidth="1"/>
    <col min="13" max="13" width="6" style="57" customWidth="1"/>
    <col min="14" max="16" width="5.28515625" style="57" customWidth="1"/>
    <col min="17" max="17" width="6.85546875" style="57" customWidth="1"/>
    <col min="18" max="18" width="5.28515625" style="57" customWidth="1"/>
    <col min="19" max="19" width="5.42578125" style="57" customWidth="1"/>
    <col min="20" max="20" width="6.85546875" style="57" customWidth="1"/>
    <col min="21" max="251" width="5.42578125" style="57"/>
    <col min="252" max="252" width="4.140625" style="57" customWidth="1"/>
    <col min="253" max="253" width="30.7109375" style="57" customWidth="1"/>
    <col min="254" max="254" width="6" style="57" customWidth="1"/>
    <col min="255" max="255" width="5.85546875" style="57" customWidth="1"/>
    <col min="256" max="274" width="5.28515625" style="57" customWidth="1"/>
    <col min="275" max="507" width="5.42578125" style="57"/>
    <col min="508" max="508" width="4.140625" style="57" customWidth="1"/>
    <col min="509" max="509" width="30.7109375" style="57" customWidth="1"/>
    <col min="510" max="510" width="6" style="57" customWidth="1"/>
    <col min="511" max="511" width="5.85546875" style="57" customWidth="1"/>
    <col min="512" max="530" width="5.28515625" style="57" customWidth="1"/>
    <col min="531" max="763" width="5.42578125" style="57"/>
    <col min="764" max="764" width="4.140625" style="57" customWidth="1"/>
    <col min="765" max="765" width="30.7109375" style="57" customWidth="1"/>
    <col min="766" max="766" width="6" style="57" customWidth="1"/>
    <col min="767" max="767" width="5.85546875" style="57" customWidth="1"/>
    <col min="768" max="786" width="5.28515625" style="57" customWidth="1"/>
    <col min="787" max="1019" width="5.42578125" style="57"/>
    <col min="1020" max="1020" width="4.140625" style="57" customWidth="1"/>
    <col min="1021" max="1021" width="30.7109375" style="57" customWidth="1"/>
    <col min="1022" max="1022" width="6" style="57" customWidth="1"/>
    <col min="1023" max="1023" width="5.85546875" style="57" customWidth="1"/>
    <col min="1024" max="1042" width="5.28515625" style="57" customWidth="1"/>
    <col min="1043" max="1275" width="5.42578125" style="57"/>
    <col min="1276" max="1276" width="4.140625" style="57" customWidth="1"/>
    <col min="1277" max="1277" width="30.7109375" style="57" customWidth="1"/>
    <col min="1278" max="1278" width="6" style="57" customWidth="1"/>
    <col min="1279" max="1279" width="5.85546875" style="57" customWidth="1"/>
    <col min="1280" max="1298" width="5.28515625" style="57" customWidth="1"/>
    <col min="1299" max="1531" width="5.42578125" style="57"/>
    <col min="1532" max="1532" width="4.140625" style="57" customWidth="1"/>
    <col min="1533" max="1533" width="30.7109375" style="57" customWidth="1"/>
    <col min="1534" max="1534" width="6" style="57" customWidth="1"/>
    <col min="1535" max="1535" width="5.85546875" style="57" customWidth="1"/>
    <col min="1536" max="1554" width="5.28515625" style="57" customWidth="1"/>
    <col min="1555" max="1787" width="5.42578125" style="57"/>
    <col min="1788" max="1788" width="4.140625" style="57" customWidth="1"/>
    <col min="1789" max="1789" width="30.7109375" style="57" customWidth="1"/>
    <col min="1790" max="1790" width="6" style="57" customWidth="1"/>
    <col min="1791" max="1791" width="5.85546875" style="57" customWidth="1"/>
    <col min="1792" max="1810" width="5.28515625" style="57" customWidth="1"/>
    <col min="1811" max="2043" width="5.42578125" style="57"/>
    <col min="2044" max="2044" width="4.140625" style="57" customWidth="1"/>
    <col min="2045" max="2045" width="30.7109375" style="57" customWidth="1"/>
    <col min="2046" max="2046" width="6" style="57" customWidth="1"/>
    <col min="2047" max="2047" width="5.85546875" style="57" customWidth="1"/>
    <col min="2048" max="2066" width="5.28515625" style="57" customWidth="1"/>
    <col min="2067" max="2299" width="5.42578125" style="57"/>
    <col min="2300" max="2300" width="4.140625" style="57" customWidth="1"/>
    <col min="2301" max="2301" width="30.7109375" style="57" customWidth="1"/>
    <col min="2302" max="2302" width="6" style="57" customWidth="1"/>
    <col min="2303" max="2303" width="5.85546875" style="57" customWidth="1"/>
    <col min="2304" max="2322" width="5.28515625" style="57" customWidth="1"/>
    <col min="2323" max="2555" width="5.42578125" style="57"/>
    <col min="2556" max="2556" width="4.140625" style="57" customWidth="1"/>
    <col min="2557" max="2557" width="30.7109375" style="57" customWidth="1"/>
    <col min="2558" max="2558" width="6" style="57" customWidth="1"/>
    <col min="2559" max="2559" width="5.85546875" style="57" customWidth="1"/>
    <col min="2560" max="2578" width="5.28515625" style="57" customWidth="1"/>
    <col min="2579" max="2811" width="5.42578125" style="57"/>
    <col min="2812" max="2812" width="4.140625" style="57" customWidth="1"/>
    <col min="2813" max="2813" width="30.7109375" style="57" customWidth="1"/>
    <col min="2814" max="2814" width="6" style="57" customWidth="1"/>
    <col min="2815" max="2815" width="5.85546875" style="57" customWidth="1"/>
    <col min="2816" max="2834" width="5.28515625" style="57" customWidth="1"/>
    <col min="2835" max="3067" width="5.42578125" style="57"/>
    <col min="3068" max="3068" width="4.140625" style="57" customWidth="1"/>
    <col min="3069" max="3069" width="30.7109375" style="57" customWidth="1"/>
    <col min="3070" max="3070" width="6" style="57" customWidth="1"/>
    <col min="3071" max="3071" width="5.85546875" style="57" customWidth="1"/>
    <col min="3072" max="3090" width="5.28515625" style="57" customWidth="1"/>
    <col min="3091" max="3323" width="5.42578125" style="57"/>
    <col min="3324" max="3324" width="4.140625" style="57" customWidth="1"/>
    <col min="3325" max="3325" width="30.7109375" style="57" customWidth="1"/>
    <col min="3326" max="3326" width="6" style="57" customWidth="1"/>
    <col min="3327" max="3327" width="5.85546875" style="57" customWidth="1"/>
    <col min="3328" max="3346" width="5.28515625" style="57" customWidth="1"/>
    <col min="3347" max="3579" width="5.42578125" style="57"/>
    <col min="3580" max="3580" width="4.140625" style="57" customWidth="1"/>
    <col min="3581" max="3581" width="30.7109375" style="57" customWidth="1"/>
    <col min="3582" max="3582" width="6" style="57" customWidth="1"/>
    <col min="3583" max="3583" width="5.85546875" style="57" customWidth="1"/>
    <col min="3584" max="3602" width="5.28515625" style="57" customWidth="1"/>
    <col min="3603" max="3835" width="5.42578125" style="57"/>
    <col min="3836" max="3836" width="4.140625" style="57" customWidth="1"/>
    <col min="3837" max="3837" width="30.7109375" style="57" customWidth="1"/>
    <col min="3838" max="3838" width="6" style="57" customWidth="1"/>
    <col min="3839" max="3839" width="5.85546875" style="57" customWidth="1"/>
    <col min="3840" max="3858" width="5.28515625" style="57" customWidth="1"/>
    <col min="3859" max="4091" width="5.42578125" style="57"/>
    <col min="4092" max="4092" width="4.140625" style="57" customWidth="1"/>
    <col min="4093" max="4093" width="30.7109375" style="57" customWidth="1"/>
    <col min="4094" max="4094" width="6" style="57" customWidth="1"/>
    <col min="4095" max="4095" width="5.85546875" style="57" customWidth="1"/>
    <col min="4096" max="4114" width="5.28515625" style="57" customWidth="1"/>
    <col min="4115" max="4347" width="5.42578125" style="57"/>
    <col min="4348" max="4348" width="4.140625" style="57" customWidth="1"/>
    <col min="4349" max="4349" width="30.7109375" style="57" customWidth="1"/>
    <col min="4350" max="4350" width="6" style="57" customWidth="1"/>
    <col min="4351" max="4351" width="5.85546875" style="57" customWidth="1"/>
    <col min="4352" max="4370" width="5.28515625" style="57" customWidth="1"/>
    <col min="4371" max="4603" width="5.42578125" style="57"/>
    <col min="4604" max="4604" width="4.140625" style="57" customWidth="1"/>
    <col min="4605" max="4605" width="30.7109375" style="57" customWidth="1"/>
    <col min="4606" max="4606" width="6" style="57" customWidth="1"/>
    <col min="4607" max="4607" width="5.85546875" style="57" customWidth="1"/>
    <col min="4608" max="4626" width="5.28515625" style="57" customWidth="1"/>
    <col min="4627" max="4859" width="5.42578125" style="57"/>
    <col min="4860" max="4860" width="4.140625" style="57" customWidth="1"/>
    <col min="4861" max="4861" width="30.7109375" style="57" customWidth="1"/>
    <col min="4862" max="4862" width="6" style="57" customWidth="1"/>
    <col min="4863" max="4863" width="5.85546875" style="57" customWidth="1"/>
    <col min="4864" max="4882" width="5.28515625" style="57" customWidth="1"/>
    <col min="4883" max="5115" width="5.42578125" style="57"/>
    <col min="5116" max="5116" width="4.140625" style="57" customWidth="1"/>
    <col min="5117" max="5117" width="30.7109375" style="57" customWidth="1"/>
    <col min="5118" max="5118" width="6" style="57" customWidth="1"/>
    <col min="5119" max="5119" width="5.85546875" style="57" customWidth="1"/>
    <col min="5120" max="5138" width="5.28515625" style="57" customWidth="1"/>
    <col min="5139" max="5371" width="5.42578125" style="57"/>
    <col min="5372" max="5372" width="4.140625" style="57" customWidth="1"/>
    <col min="5373" max="5373" width="30.7109375" style="57" customWidth="1"/>
    <col min="5374" max="5374" width="6" style="57" customWidth="1"/>
    <col min="5375" max="5375" width="5.85546875" style="57" customWidth="1"/>
    <col min="5376" max="5394" width="5.28515625" style="57" customWidth="1"/>
    <col min="5395" max="5627" width="5.42578125" style="57"/>
    <col min="5628" max="5628" width="4.140625" style="57" customWidth="1"/>
    <col min="5629" max="5629" width="30.7109375" style="57" customWidth="1"/>
    <col min="5630" max="5630" width="6" style="57" customWidth="1"/>
    <col min="5631" max="5631" width="5.85546875" style="57" customWidth="1"/>
    <col min="5632" max="5650" width="5.28515625" style="57" customWidth="1"/>
    <col min="5651" max="5883" width="5.42578125" style="57"/>
    <col min="5884" max="5884" width="4.140625" style="57" customWidth="1"/>
    <col min="5885" max="5885" width="30.7109375" style="57" customWidth="1"/>
    <col min="5886" max="5886" width="6" style="57" customWidth="1"/>
    <col min="5887" max="5887" width="5.85546875" style="57" customWidth="1"/>
    <col min="5888" max="5906" width="5.28515625" style="57" customWidth="1"/>
    <col min="5907" max="6139" width="5.42578125" style="57"/>
    <col min="6140" max="6140" width="4.140625" style="57" customWidth="1"/>
    <col min="6141" max="6141" width="30.7109375" style="57" customWidth="1"/>
    <col min="6142" max="6142" width="6" style="57" customWidth="1"/>
    <col min="6143" max="6143" width="5.85546875" style="57" customWidth="1"/>
    <col min="6144" max="6162" width="5.28515625" style="57" customWidth="1"/>
    <col min="6163" max="6395" width="5.42578125" style="57"/>
    <col min="6396" max="6396" width="4.140625" style="57" customWidth="1"/>
    <col min="6397" max="6397" width="30.7109375" style="57" customWidth="1"/>
    <col min="6398" max="6398" width="6" style="57" customWidth="1"/>
    <col min="6399" max="6399" width="5.85546875" style="57" customWidth="1"/>
    <col min="6400" max="6418" width="5.28515625" style="57" customWidth="1"/>
    <col min="6419" max="6651" width="5.42578125" style="57"/>
    <col min="6652" max="6652" width="4.140625" style="57" customWidth="1"/>
    <col min="6653" max="6653" width="30.7109375" style="57" customWidth="1"/>
    <col min="6654" max="6654" width="6" style="57" customWidth="1"/>
    <col min="6655" max="6655" width="5.85546875" style="57" customWidth="1"/>
    <col min="6656" max="6674" width="5.28515625" style="57" customWidth="1"/>
    <col min="6675" max="6907" width="5.42578125" style="57"/>
    <col min="6908" max="6908" width="4.140625" style="57" customWidth="1"/>
    <col min="6909" max="6909" width="30.7109375" style="57" customWidth="1"/>
    <col min="6910" max="6910" width="6" style="57" customWidth="1"/>
    <col min="6911" max="6911" width="5.85546875" style="57" customWidth="1"/>
    <col min="6912" max="6930" width="5.28515625" style="57" customWidth="1"/>
    <col min="6931" max="7163" width="5.42578125" style="57"/>
    <col min="7164" max="7164" width="4.140625" style="57" customWidth="1"/>
    <col min="7165" max="7165" width="30.7109375" style="57" customWidth="1"/>
    <col min="7166" max="7166" width="6" style="57" customWidth="1"/>
    <col min="7167" max="7167" width="5.85546875" style="57" customWidth="1"/>
    <col min="7168" max="7186" width="5.28515625" style="57" customWidth="1"/>
    <col min="7187" max="7419" width="5.42578125" style="57"/>
    <col min="7420" max="7420" width="4.140625" style="57" customWidth="1"/>
    <col min="7421" max="7421" width="30.7109375" style="57" customWidth="1"/>
    <col min="7422" max="7422" width="6" style="57" customWidth="1"/>
    <col min="7423" max="7423" width="5.85546875" style="57" customWidth="1"/>
    <col min="7424" max="7442" width="5.28515625" style="57" customWidth="1"/>
    <col min="7443" max="7675" width="5.42578125" style="57"/>
    <col min="7676" max="7676" width="4.140625" style="57" customWidth="1"/>
    <col min="7677" max="7677" width="30.7109375" style="57" customWidth="1"/>
    <col min="7678" max="7678" width="6" style="57" customWidth="1"/>
    <col min="7679" max="7679" width="5.85546875" style="57" customWidth="1"/>
    <col min="7680" max="7698" width="5.28515625" style="57" customWidth="1"/>
    <col min="7699" max="7931" width="5.42578125" style="57"/>
    <col min="7932" max="7932" width="4.140625" style="57" customWidth="1"/>
    <col min="7933" max="7933" width="30.7109375" style="57" customWidth="1"/>
    <col min="7934" max="7934" width="6" style="57" customWidth="1"/>
    <col min="7935" max="7935" width="5.85546875" style="57" customWidth="1"/>
    <col min="7936" max="7954" width="5.28515625" style="57" customWidth="1"/>
    <col min="7955" max="8187" width="5.42578125" style="57"/>
    <col min="8188" max="8188" width="4.140625" style="57" customWidth="1"/>
    <col min="8189" max="8189" width="30.7109375" style="57" customWidth="1"/>
    <col min="8190" max="8190" width="6" style="57" customWidth="1"/>
    <col min="8191" max="8191" width="5.85546875" style="57" customWidth="1"/>
    <col min="8192" max="8210" width="5.28515625" style="57" customWidth="1"/>
    <col min="8211" max="8443" width="5.42578125" style="57"/>
    <col min="8444" max="8444" width="4.140625" style="57" customWidth="1"/>
    <col min="8445" max="8445" width="30.7109375" style="57" customWidth="1"/>
    <col min="8446" max="8446" width="6" style="57" customWidth="1"/>
    <col min="8447" max="8447" width="5.85546875" style="57" customWidth="1"/>
    <col min="8448" max="8466" width="5.28515625" style="57" customWidth="1"/>
    <col min="8467" max="8699" width="5.42578125" style="57"/>
    <col min="8700" max="8700" width="4.140625" style="57" customWidth="1"/>
    <col min="8701" max="8701" width="30.7109375" style="57" customWidth="1"/>
    <col min="8702" max="8702" width="6" style="57" customWidth="1"/>
    <col min="8703" max="8703" width="5.85546875" style="57" customWidth="1"/>
    <col min="8704" max="8722" width="5.28515625" style="57" customWidth="1"/>
    <col min="8723" max="8955" width="5.42578125" style="57"/>
    <col min="8956" max="8956" width="4.140625" style="57" customWidth="1"/>
    <col min="8957" max="8957" width="30.7109375" style="57" customWidth="1"/>
    <col min="8958" max="8958" width="6" style="57" customWidth="1"/>
    <col min="8959" max="8959" width="5.85546875" style="57" customWidth="1"/>
    <col min="8960" max="8978" width="5.28515625" style="57" customWidth="1"/>
    <col min="8979" max="9211" width="5.42578125" style="57"/>
    <col min="9212" max="9212" width="4.140625" style="57" customWidth="1"/>
    <col min="9213" max="9213" width="30.7109375" style="57" customWidth="1"/>
    <col min="9214" max="9214" width="6" style="57" customWidth="1"/>
    <col min="9215" max="9215" width="5.85546875" style="57" customWidth="1"/>
    <col min="9216" max="9234" width="5.28515625" style="57" customWidth="1"/>
    <col min="9235" max="9467" width="5.42578125" style="57"/>
    <col min="9468" max="9468" width="4.140625" style="57" customWidth="1"/>
    <col min="9469" max="9469" width="30.7109375" style="57" customWidth="1"/>
    <col min="9470" max="9470" width="6" style="57" customWidth="1"/>
    <col min="9471" max="9471" width="5.85546875" style="57" customWidth="1"/>
    <col min="9472" max="9490" width="5.28515625" style="57" customWidth="1"/>
    <col min="9491" max="9723" width="5.42578125" style="57"/>
    <col min="9724" max="9724" width="4.140625" style="57" customWidth="1"/>
    <col min="9725" max="9725" width="30.7109375" style="57" customWidth="1"/>
    <col min="9726" max="9726" width="6" style="57" customWidth="1"/>
    <col min="9727" max="9727" width="5.85546875" style="57" customWidth="1"/>
    <col min="9728" max="9746" width="5.28515625" style="57" customWidth="1"/>
    <col min="9747" max="9979" width="5.42578125" style="57"/>
    <col min="9980" max="9980" width="4.140625" style="57" customWidth="1"/>
    <col min="9981" max="9981" width="30.7109375" style="57" customWidth="1"/>
    <col min="9982" max="9982" width="6" style="57" customWidth="1"/>
    <col min="9983" max="9983" width="5.85546875" style="57" customWidth="1"/>
    <col min="9984" max="10002" width="5.28515625" style="57" customWidth="1"/>
    <col min="10003" max="10235" width="5.42578125" style="57"/>
    <col min="10236" max="10236" width="4.140625" style="57" customWidth="1"/>
    <col min="10237" max="10237" width="30.7109375" style="57" customWidth="1"/>
    <col min="10238" max="10238" width="6" style="57" customWidth="1"/>
    <col min="10239" max="10239" width="5.85546875" style="57" customWidth="1"/>
    <col min="10240" max="10258" width="5.28515625" style="57" customWidth="1"/>
    <col min="10259" max="10491" width="5.42578125" style="57"/>
    <col min="10492" max="10492" width="4.140625" style="57" customWidth="1"/>
    <col min="10493" max="10493" width="30.7109375" style="57" customWidth="1"/>
    <col min="10494" max="10494" width="6" style="57" customWidth="1"/>
    <col min="10495" max="10495" width="5.85546875" style="57" customWidth="1"/>
    <col min="10496" max="10514" width="5.28515625" style="57" customWidth="1"/>
    <col min="10515" max="10747" width="5.42578125" style="57"/>
    <col min="10748" max="10748" width="4.140625" style="57" customWidth="1"/>
    <col min="10749" max="10749" width="30.7109375" style="57" customWidth="1"/>
    <col min="10750" max="10750" width="6" style="57" customWidth="1"/>
    <col min="10751" max="10751" width="5.85546875" style="57" customWidth="1"/>
    <col min="10752" max="10770" width="5.28515625" style="57" customWidth="1"/>
    <col min="10771" max="11003" width="5.42578125" style="57"/>
    <col min="11004" max="11004" width="4.140625" style="57" customWidth="1"/>
    <col min="11005" max="11005" width="30.7109375" style="57" customWidth="1"/>
    <col min="11006" max="11006" width="6" style="57" customWidth="1"/>
    <col min="11007" max="11007" width="5.85546875" style="57" customWidth="1"/>
    <col min="11008" max="11026" width="5.28515625" style="57" customWidth="1"/>
    <col min="11027" max="11259" width="5.42578125" style="57"/>
    <col min="11260" max="11260" width="4.140625" style="57" customWidth="1"/>
    <col min="11261" max="11261" width="30.7109375" style="57" customWidth="1"/>
    <col min="11262" max="11262" width="6" style="57" customWidth="1"/>
    <col min="11263" max="11263" width="5.85546875" style="57" customWidth="1"/>
    <col min="11264" max="11282" width="5.28515625" style="57" customWidth="1"/>
    <col min="11283" max="11515" width="5.42578125" style="57"/>
    <col min="11516" max="11516" width="4.140625" style="57" customWidth="1"/>
    <col min="11517" max="11517" width="30.7109375" style="57" customWidth="1"/>
    <col min="11518" max="11518" width="6" style="57" customWidth="1"/>
    <col min="11519" max="11519" width="5.85546875" style="57" customWidth="1"/>
    <col min="11520" max="11538" width="5.28515625" style="57" customWidth="1"/>
    <col min="11539" max="11771" width="5.42578125" style="57"/>
    <col min="11772" max="11772" width="4.140625" style="57" customWidth="1"/>
    <col min="11773" max="11773" width="30.7109375" style="57" customWidth="1"/>
    <col min="11774" max="11774" width="6" style="57" customWidth="1"/>
    <col min="11775" max="11775" width="5.85546875" style="57" customWidth="1"/>
    <col min="11776" max="11794" width="5.28515625" style="57" customWidth="1"/>
    <col min="11795" max="12027" width="5.42578125" style="57"/>
    <col min="12028" max="12028" width="4.140625" style="57" customWidth="1"/>
    <col min="12029" max="12029" width="30.7109375" style="57" customWidth="1"/>
    <col min="12030" max="12030" width="6" style="57" customWidth="1"/>
    <col min="12031" max="12031" width="5.85546875" style="57" customWidth="1"/>
    <col min="12032" max="12050" width="5.28515625" style="57" customWidth="1"/>
    <col min="12051" max="12283" width="5.42578125" style="57"/>
    <col min="12284" max="12284" width="4.140625" style="57" customWidth="1"/>
    <col min="12285" max="12285" width="30.7109375" style="57" customWidth="1"/>
    <col min="12286" max="12286" width="6" style="57" customWidth="1"/>
    <col min="12287" max="12287" width="5.85546875" style="57" customWidth="1"/>
    <col min="12288" max="12306" width="5.28515625" style="57" customWidth="1"/>
    <col min="12307" max="12539" width="5.42578125" style="57"/>
    <col min="12540" max="12540" width="4.140625" style="57" customWidth="1"/>
    <col min="12541" max="12541" width="30.7109375" style="57" customWidth="1"/>
    <col min="12542" max="12542" width="6" style="57" customWidth="1"/>
    <col min="12543" max="12543" width="5.85546875" style="57" customWidth="1"/>
    <col min="12544" max="12562" width="5.28515625" style="57" customWidth="1"/>
    <col min="12563" max="12795" width="5.42578125" style="57"/>
    <col min="12796" max="12796" width="4.140625" style="57" customWidth="1"/>
    <col min="12797" max="12797" width="30.7109375" style="57" customWidth="1"/>
    <col min="12798" max="12798" width="6" style="57" customWidth="1"/>
    <col min="12799" max="12799" width="5.85546875" style="57" customWidth="1"/>
    <col min="12800" max="12818" width="5.28515625" style="57" customWidth="1"/>
    <col min="12819" max="13051" width="5.42578125" style="57"/>
    <col min="13052" max="13052" width="4.140625" style="57" customWidth="1"/>
    <col min="13053" max="13053" width="30.7109375" style="57" customWidth="1"/>
    <col min="13054" max="13054" width="6" style="57" customWidth="1"/>
    <col min="13055" max="13055" width="5.85546875" style="57" customWidth="1"/>
    <col min="13056" max="13074" width="5.28515625" style="57" customWidth="1"/>
    <col min="13075" max="13307" width="5.42578125" style="57"/>
    <col min="13308" max="13308" width="4.140625" style="57" customWidth="1"/>
    <col min="13309" max="13309" width="30.7109375" style="57" customWidth="1"/>
    <col min="13310" max="13310" width="6" style="57" customWidth="1"/>
    <col min="13311" max="13311" width="5.85546875" style="57" customWidth="1"/>
    <col min="13312" max="13330" width="5.28515625" style="57" customWidth="1"/>
    <col min="13331" max="13563" width="5.42578125" style="57"/>
    <col min="13564" max="13564" width="4.140625" style="57" customWidth="1"/>
    <col min="13565" max="13565" width="30.7109375" style="57" customWidth="1"/>
    <col min="13566" max="13566" width="6" style="57" customWidth="1"/>
    <col min="13567" max="13567" width="5.85546875" style="57" customWidth="1"/>
    <col min="13568" max="13586" width="5.28515625" style="57" customWidth="1"/>
    <col min="13587" max="13819" width="5.42578125" style="57"/>
    <col min="13820" max="13820" width="4.140625" style="57" customWidth="1"/>
    <col min="13821" max="13821" width="30.7109375" style="57" customWidth="1"/>
    <col min="13822" max="13822" width="6" style="57" customWidth="1"/>
    <col min="13823" max="13823" width="5.85546875" style="57" customWidth="1"/>
    <col min="13824" max="13842" width="5.28515625" style="57" customWidth="1"/>
    <col min="13843" max="14075" width="5.42578125" style="57"/>
    <col min="14076" max="14076" width="4.140625" style="57" customWidth="1"/>
    <col min="14077" max="14077" width="30.7109375" style="57" customWidth="1"/>
    <col min="14078" max="14078" width="6" style="57" customWidth="1"/>
    <col min="14079" max="14079" width="5.85546875" style="57" customWidth="1"/>
    <col min="14080" max="14098" width="5.28515625" style="57" customWidth="1"/>
    <col min="14099" max="14331" width="5.42578125" style="57"/>
    <col min="14332" max="14332" width="4.140625" style="57" customWidth="1"/>
    <col min="14333" max="14333" width="30.7109375" style="57" customWidth="1"/>
    <col min="14334" max="14334" width="6" style="57" customWidth="1"/>
    <col min="14335" max="14335" width="5.85546875" style="57" customWidth="1"/>
    <col min="14336" max="14354" width="5.28515625" style="57" customWidth="1"/>
    <col min="14355" max="14587" width="5.42578125" style="57"/>
    <col min="14588" max="14588" width="4.140625" style="57" customWidth="1"/>
    <col min="14589" max="14589" width="30.7109375" style="57" customWidth="1"/>
    <col min="14590" max="14590" width="6" style="57" customWidth="1"/>
    <col min="14591" max="14591" width="5.85546875" style="57" customWidth="1"/>
    <col min="14592" max="14610" width="5.28515625" style="57" customWidth="1"/>
    <col min="14611" max="14843" width="5.42578125" style="57"/>
    <col min="14844" max="14844" width="4.140625" style="57" customWidth="1"/>
    <col min="14845" max="14845" width="30.7109375" style="57" customWidth="1"/>
    <col min="14846" max="14846" width="6" style="57" customWidth="1"/>
    <col min="14847" max="14847" width="5.85546875" style="57" customWidth="1"/>
    <col min="14848" max="14866" width="5.28515625" style="57" customWidth="1"/>
    <col min="14867" max="15099" width="5.42578125" style="57"/>
    <col min="15100" max="15100" width="4.140625" style="57" customWidth="1"/>
    <col min="15101" max="15101" width="30.7109375" style="57" customWidth="1"/>
    <col min="15102" max="15102" width="6" style="57" customWidth="1"/>
    <col min="15103" max="15103" width="5.85546875" style="57" customWidth="1"/>
    <col min="15104" max="15122" width="5.28515625" style="57" customWidth="1"/>
    <col min="15123" max="15355" width="5.42578125" style="57"/>
    <col min="15356" max="15356" width="4.140625" style="57" customWidth="1"/>
    <col min="15357" max="15357" width="30.7109375" style="57" customWidth="1"/>
    <col min="15358" max="15358" width="6" style="57" customWidth="1"/>
    <col min="15359" max="15359" width="5.85546875" style="57" customWidth="1"/>
    <col min="15360" max="15378" width="5.28515625" style="57" customWidth="1"/>
    <col min="15379" max="15611" width="5.42578125" style="57"/>
    <col min="15612" max="15612" width="4.140625" style="57" customWidth="1"/>
    <col min="15613" max="15613" width="30.7109375" style="57" customWidth="1"/>
    <col min="15614" max="15614" width="6" style="57" customWidth="1"/>
    <col min="15615" max="15615" width="5.85546875" style="57" customWidth="1"/>
    <col min="15616" max="15634" width="5.28515625" style="57" customWidth="1"/>
    <col min="15635" max="15867" width="5.42578125" style="57"/>
    <col min="15868" max="15868" width="4.140625" style="57" customWidth="1"/>
    <col min="15869" max="15869" width="30.7109375" style="57" customWidth="1"/>
    <col min="15870" max="15870" width="6" style="57" customWidth="1"/>
    <col min="15871" max="15871" width="5.85546875" style="57" customWidth="1"/>
    <col min="15872" max="15890" width="5.28515625" style="57" customWidth="1"/>
    <col min="15891" max="16123" width="5.42578125" style="57"/>
    <col min="16124" max="16124" width="4.140625" style="57" customWidth="1"/>
    <col min="16125" max="16125" width="30.7109375" style="57" customWidth="1"/>
    <col min="16126" max="16126" width="6" style="57" customWidth="1"/>
    <col min="16127" max="16127" width="5.85546875" style="57" customWidth="1"/>
    <col min="16128" max="16146" width="5.28515625" style="57" customWidth="1"/>
    <col min="16147" max="16384" width="5.42578125" style="57"/>
  </cols>
  <sheetData>
    <row r="1" spans="1:23" s="43" customFormat="1" ht="31.5" customHeight="1" x14ac:dyDescent="0.2">
      <c r="A1" s="1132" t="s">
        <v>819</v>
      </c>
      <c r="B1" s="1132"/>
      <c r="C1" s="1132"/>
      <c r="D1" s="1132"/>
      <c r="E1" s="1132"/>
      <c r="F1" s="1132"/>
      <c r="G1" s="1132"/>
      <c r="H1" s="1132"/>
      <c r="I1" s="1132"/>
      <c r="J1" s="1132"/>
      <c r="K1" s="1132"/>
      <c r="L1" s="1132"/>
      <c r="M1" s="1132"/>
      <c r="N1" s="1132"/>
      <c r="O1" s="1132"/>
      <c r="P1" s="1132"/>
      <c r="R1" s="1106" t="s">
        <v>252</v>
      </c>
      <c r="S1" s="1217"/>
    </row>
    <row r="2" spans="1:23" s="45" customFormat="1" ht="21.75" customHeight="1" x14ac:dyDescent="0.25">
      <c r="A2" s="1135"/>
      <c r="B2" s="1135"/>
      <c r="C2" s="1135"/>
      <c r="D2" s="1135"/>
      <c r="E2" s="1135"/>
      <c r="F2" s="1135"/>
      <c r="G2" s="1135"/>
      <c r="H2" s="156"/>
      <c r="I2" s="156"/>
      <c r="J2" s="156"/>
      <c r="K2" s="156"/>
      <c r="L2" s="156"/>
      <c r="M2" s="156"/>
      <c r="N2" s="156"/>
      <c r="O2" s="156"/>
      <c r="P2" s="221"/>
      <c r="Q2" s="1216" t="s">
        <v>45</v>
      </c>
      <c r="R2" s="1131"/>
      <c r="S2" s="1131"/>
    </row>
    <row r="3" spans="1:23" s="46" customFormat="1" ht="17.25" customHeight="1" x14ac:dyDescent="0.2">
      <c r="A3" s="998" t="s">
        <v>235</v>
      </c>
      <c r="B3" s="1136" t="s">
        <v>234</v>
      </c>
      <c r="C3" s="1007" t="s">
        <v>107</v>
      </c>
      <c r="D3" s="1142" t="s">
        <v>108</v>
      </c>
      <c r="E3" s="1143"/>
      <c r="F3" s="1143"/>
      <c r="G3" s="1144"/>
      <c r="H3" s="1142" t="s">
        <v>109</v>
      </c>
      <c r="I3" s="1143"/>
      <c r="J3" s="1143"/>
      <c r="K3" s="1146" t="s">
        <v>5</v>
      </c>
      <c r="L3" s="1146"/>
      <c r="M3" s="1146"/>
      <c r="N3" s="1146"/>
      <c r="O3" s="1146"/>
      <c r="P3" s="1146"/>
      <c r="Q3" s="1146"/>
      <c r="R3" s="1146"/>
      <c r="S3" s="1146"/>
    </row>
    <row r="4" spans="1:23" s="46" customFormat="1" ht="32.25" customHeight="1" x14ac:dyDescent="0.2">
      <c r="A4" s="999"/>
      <c r="B4" s="1137"/>
      <c r="C4" s="1008"/>
      <c r="D4" s="1013" t="s">
        <v>123</v>
      </c>
      <c r="E4" s="1013" t="s">
        <v>126</v>
      </c>
      <c r="F4" s="1013" t="s">
        <v>567</v>
      </c>
      <c r="G4" s="1013" t="s">
        <v>139</v>
      </c>
      <c r="H4" s="1218" t="s">
        <v>64</v>
      </c>
      <c r="I4" s="1218" t="s">
        <v>112</v>
      </c>
      <c r="J4" s="1218" t="s">
        <v>250</v>
      </c>
      <c r="K4" s="1218" t="s">
        <v>464</v>
      </c>
      <c r="L4" s="1218" t="s">
        <v>113</v>
      </c>
      <c r="M4" s="1218" t="s">
        <v>114</v>
      </c>
      <c r="N4" s="1219" t="s">
        <v>15</v>
      </c>
      <c r="O4" s="1219"/>
      <c r="P4" s="1219"/>
      <c r="Q4" s="1219" t="s">
        <v>115</v>
      </c>
      <c r="R4" s="1219"/>
      <c r="S4" s="1219"/>
      <c r="V4" s="47"/>
      <c r="W4" s="48"/>
    </row>
    <row r="5" spans="1:23" s="49" customFormat="1" ht="101.25" customHeight="1" x14ac:dyDescent="0.2">
      <c r="A5" s="1000"/>
      <c r="B5" s="1138"/>
      <c r="C5" s="1009"/>
      <c r="D5" s="1014"/>
      <c r="E5" s="1014"/>
      <c r="F5" s="1014"/>
      <c r="G5" s="1014"/>
      <c r="H5" s="1218"/>
      <c r="I5" s="1218"/>
      <c r="J5" s="1218"/>
      <c r="K5" s="1218"/>
      <c r="L5" s="1218"/>
      <c r="M5" s="1218"/>
      <c r="N5" s="753" t="s">
        <v>116</v>
      </c>
      <c r="O5" s="753" t="s">
        <v>117</v>
      </c>
      <c r="P5" s="753" t="s">
        <v>118</v>
      </c>
      <c r="Q5" s="753" t="s">
        <v>443</v>
      </c>
      <c r="R5" s="753" t="s">
        <v>119</v>
      </c>
      <c r="S5" s="753" t="s">
        <v>12</v>
      </c>
      <c r="V5" s="44"/>
    </row>
    <row r="6" spans="1:23" s="50" customFormat="1" ht="15" customHeight="1" x14ac:dyDescent="0.2">
      <c r="A6" s="754">
        <v>1</v>
      </c>
      <c r="B6" s="754">
        <v>2</v>
      </c>
      <c r="C6" s="754">
        <v>3</v>
      </c>
      <c r="D6" s="754">
        <v>4</v>
      </c>
      <c r="E6" s="754">
        <v>5</v>
      </c>
      <c r="F6" s="754">
        <v>6</v>
      </c>
      <c r="G6" s="754">
        <v>7</v>
      </c>
      <c r="H6" s="754">
        <v>8</v>
      </c>
      <c r="I6" s="754">
        <v>9</v>
      </c>
      <c r="J6" s="754">
        <v>10</v>
      </c>
      <c r="K6" s="754">
        <v>11</v>
      </c>
      <c r="L6" s="754">
        <v>12</v>
      </c>
      <c r="M6" s="754">
        <v>13</v>
      </c>
      <c r="N6" s="754">
        <v>14</v>
      </c>
      <c r="O6" s="754">
        <v>15</v>
      </c>
      <c r="P6" s="754">
        <v>16</v>
      </c>
      <c r="Q6" s="754">
        <v>17</v>
      </c>
      <c r="R6" s="754">
        <v>18</v>
      </c>
      <c r="S6" s="754">
        <v>19</v>
      </c>
    </row>
    <row r="7" spans="1:23" s="51" customFormat="1" ht="18.95" customHeight="1" x14ac:dyDescent="0.2">
      <c r="A7" s="263" t="s">
        <v>19</v>
      </c>
      <c r="B7" s="258" t="s">
        <v>818</v>
      </c>
      <c r="C7" s="342">
        <f t="shared" ref="C7:S7" si="0">SUM(C8:C15)</f>
        <v>0</v>
      </c>
      <c r="D7" s="342">
        <f t="shared" si="0"/>
        <v>0</v>
      </c>
      <c r="E7" s="342">
        <f t="shared" si="0"/>
        <v>0</v>
      </c>
      <c r="F7" s="342">
        <f t="shared" si="0"/>
        <v>0</v>
      </c>
      <c r="G7" s="342">
        <f t="shared" si="0"/>
        <v>0</v>
      </c>
      <c r="H7" s="342">
        <f t="shared" si="0"/>
        <v>0</v>
      </c>
      <c r="I7" s="342">
        <f t="shared" si="0"/>
        <v>0</v>
      </c>
      <c r="J7" s="342">
        <f t="shared" si="0"/>
        <v>0</v>
      </c>
      <c r="K7" s="342">
        <f t="shared" si="0"/>
        <v>0</v>
      </c>
      <c r="L7" s="342">
        <f t="shared" si="0"/>
        <v>0</v>
      </c>
      <c r="M7" s="342">
        <f t="shared" si="0"/>
        <v>0</v>
      </c>
      <c r="N7" s="342">
        <f t="shared" si="0"/>
        <v>0</v>
      </c>
      <c r="O7" s="342">
        <f t="shared" si="0"/>
        <v>0</v>
      </c>
      <c r="P7" s="342">
        <f t="shared" si="0"/>
        <v>0</v>
      </c>
      <c r="Q7" s="342">
        <f t="shared" si="0"/>
        <v>0</v>
      </c>
      <c r="R7" s="342">
        <f t="shared" si="0"/>
        <v>0</v>
      </c>
      <c r="S7" s="342">
        <f t="shared" si="0"/>
        <v>0</v>
      </c>
      <c r="T7" s="113" t="str">
        <f t="shared" ref="T7:T15" si="1">IF(AND(H7&lt;=C7,I7&lt;=C7,J7&lt;=C7),"Đúng","Sai")</f>
        <v>Đúng</v>
      </c>
      <c r="U7" s="113" t="str">
        <f t="shared" ref="U7:U15" si="2">IF(C7=K7+L7+M7,"Đúng","Sai")</f>
        <v>Đúng</v>
      </c>
      <c r="V7" s="113" t="str">
        <f>IF(M7=N7+O7+P7,"Đúng","Sai")</f>
        <v>Đúng</v>
      </c>
    </row>
    <row r="8" spans="1:23" s="51" customFormat="1" ht="18.95" customHeight="1" x14ac:dyDescent="0.2">
      <c r="A8" s="757"/>
      <c r="B8" s="758" t="s">
        <v>8</v>
      </c>
      <c r="C8" s="759">
        <f t="shared" ref="C8:C15" si="3">SUM(D8:G8)</f>
        <v>0</v>
      </c>
      <c r="D8" s="649"/>
      <c r="E8" s="320"/>
      <c r="F8" s="320"/>
      <c r="G8" s="320"/>
      <c r="H8" s="649"/>
      <c r="I8" s="649"/>
      <c r="J8" s="649"/>
      <c r="K8" s="649"/>
      <c r="L8" s="649"/>
      <c r="M8" s="649"/>
      <c r="N8" s="649"/>
      <c r="O8" s="649"/>
      <c r="P8" s="649"/>
      <c r="Q8" s="649"/>
      <c r="R8" s="649"/>
      <c r="S8" s="649"/>
      <c r="T8" s="113" t="str">
        <f t="shared" si="1"/>
        <v>Đúng</v>
      </c>
      <c r="U8" s="113" t="str">
        <f t="shared" si="2"/>
        <v>Đúng</v>
      </c>
      <c r="V8" s="113" t="str">
        <f t="shared" ref="V8:V15" si="4">IF(M8=N8+O8+P8,"Đúng","Sai")</f>
        <v>Đúng</v>
      </c>
    </row>
    <row r="9" spans="1:23" s="51" customFormat="1" ht="21" customHeight="1" x14ac:dyDescent="0.2">
      <c r="A9" s="757"/>
      <c r="B9" s="758" t="s">
        <v>565</v>
      </c>
      <c r="C9" s="759">
        <f t="shared" si="3"/>
        <v>0</v>
      </c>
      <c r="D9" s="649"/>
      <c r="E9" s="649"/>
      <c r="F9" s="320"/>
      <c r="G9" s="320"/>
      <c r="H9" s="649"/>
      <c r="I9" s="649"/>
      <c r="J9" s="649"/>
      <c r="K9" s="649"/>
      <c r="L9" s="649"/>
      <c r="M9" s="649"/>
      <c r="N9" s="649"/>
      <c r="O9" s="649"/>
      <c r="P9" s="649"/>
      <c r="Q9" s="649"/>
      <c r="R9" s="649"/>
      <c r="S9" s="649"/>
      <c r="T9" s="113" t="str">
        <f t="shared" si="1"/>
        <v>Đúng</v>
      </c>
      <c r="U9" s="113" t="str">
        <f t="shared" si="2"/>
        <v>Đúng</v>
      </c>
      <c r="V9" s="113" t="str">
        <f t="shared" si="4"/>
        <v>Đúng</v>
      </c>
    </row>
    <row r="10" spans="1:23" s="51" customFormat="1" ht="21" customHeight="1" x14ac:dyDescent="0.2">
      <c r="A10" s="757"/>
      <c r="B10" s="758" t="s">
        <v>566</v>
      </c>
      <c r="C10" s="759">
        <f t="shared" si="3"/>
        <v>0</v>
      </c>
      <c r="D10" s="649"/>
      <c r="E10" s="649"/>
      <c r="F10" s="320"/>
      <c r="G10" s="320"/>
      <c r="H10" s="649"/>
      <c r="I10" s="649"/>
      <c r="J10" s="649"/>
      <c r="K10" s="649"/>
      <c r="L10" s="649"/>
      <c r="M10" s="649"/>
      <c r="N10" s="649"/>
      <c r="O10" s="649"/>
      <c r="P10" s="649"/>
      <c r="Q10" s="649"/>
      <c r="R10" s="649"/>
      <c r="S10" s="649"/>
      <c r="T10" s="113" t="str">
        <f t="shared" si="1"/>
        <v>Đúng</v>
      </c>
      <c r="U10" s="113" t="str">
        <f t="shared" si="2"/>
        <v>Đúng</v>
      </c>
      <c r="V10" s="113" t="str">
        <f t="shared" si="4"/>
        <v>Đúng</v>
      </c>
    </row>
    <row r="11" spans="1:23" s="51" customFormat="1" ht="26.25" customHeight="1" x14ac:dyDescent="0.2">
      <c r="A11" s="757"/>
      <c r="B11" s="758" t="s">
        <v>560</v>
      </c>
      <c r="C11" s="759">
        <f t="shared" si="3"/>
        <v>0</v>
      </c>
      <c r="D11" s="649"/>
      <c r="E11" s="649"/>
      <c r="F11" s="649"/>
      <c r="G11" s="320"/>
      <c r="H11" s="649"/>
      <c r="I11" s="649"/>
      <c r="J11" s="649"/>
      <c r="K11" s="649"/>
      <c r="L11" s="649"/>
      <c r="M11" s="649"/>
      <c r="N11" s="649"/>
      <c r="O11" s="649"/>
      <c r="P11" s="649"/>
      <c r="Q11" s="649"/>
      <c r="R11" s="649"/>
      <c r="S11" s="649"/>
      <c r="T11" s="113" t="str">
        <f t="shared" si="1"/>
        <v>Đúng</v>
      </c>
      <c r="U11" s="113" t="str">
        <f t="shared" si="2"/>
        <v>Đúng</v>
      </c>
      <c r="V11" s="113" t="str">
        <f t="shared" si="4"/>
        <v>Đúng</v>
      </c>
    </row>
    <row r="12" spans="1:23" s="51" customFormat="1" ht="18.95" customHeight="1" x14ac:dyDescent="0.2">
      <c r="A12" s="757"/>
      <c r="B12" s="758" t="s">
        <v>90</v>
      </c>
      <c r="C12" s="759">
        <f t="shared" si="3"/>
        <v>0</v>
      </c>
      <c r="D12" s="649"/>
      <c r="E12" s="649"/>
      <c r="F12" s="649"/>
      <c r="G12" s="320"/>
      <c r="H12" s="649"/>
      <c r="I12" s="649"/>
      <c r="J12" s="649"/>
      <c r="K12" s="649"/>
      <c r="L12" s="649"/>
      <c r="M12" s="649"/>
      <c r="N12" s="649"/>
      <c r="O12" s="649"/>
      <c r="P12" s="649"/>
      <c r="Q12" s="649"/>
      <c r="R12" s="649"/>
      <c r="S12" s="649"/>
      <c r="T12" s="113" t="str">
        <f t="shared" si="1"/>
        <v>Đúng</v>
      </c>
      <c r="U12" s="113" t="str">
        <f t="shared" si="2"/>
        <v>Đúng</v>
      </c>
      <c r="V12" s="113" t="str">
        <f t="shared" si="4"/>
        <v>Đúng</v>
      </c>
    </row>
    <row r="13" spans="1:23" s="51" customFormat="1" ht="18.95" customHeight="1" x14ac:dyDescent="0.2">
      <c r="A13" s="757"/>
      <c r="B13" s="758" t="s">
        <v>91</v>
      </c>
      <c r="C13" s="759">
        <f t="shared" si="3"/>
        <v>0</v>
      </c>
      <c r="D13" s="649"/>
      <c r="E13" s="649"/>
      <c r="F13" s="649"/>
      <c r="G13" s="649"/>
      <c r="H13" s="649"/>
      <c r="I13" s="649"/>
      <c r="J13" s="649"/>
      <c r="K13" s="649"/>
      <c r="L13" s="649"/>
      <c r="M13" s="649"/>
      <c r="N13" s="649"/>
      <c r="O13" s="649"/>
      <c r="P13" s="649"/>
      <c r="Q13" s="649"/>
      <c r="R13" s="649"/>
      <c r="S13" s="649"/>
      <c r="T13" s="113" t="str">
        <f t="shared" si="1"/>
        <v>Đúng</v>
      </c>
      <c r="U13" s="113" t="str">
        <f t="shared" si="2"/>
        <v>Đúng</v>
      </c>
      <c r="V13" s="113" t="str">
        <f t="shared" si="4"/>
        <v>Đúng</v>
      </c>
    </row>
    <row r="14" spans="1:23" s="51" customFormat="1" ht="18.95" customHeight="1" x14ac:dyDescent="0.2">
      <c r="A14" s="757"/>
      <c r="B14" s="758" t="s">
        <v>248</v>
      </c>
      <c r="C14" s="759">
        <f t="shared" si="3"/>
        <v>0</v>
      </c>
      <c r="D14" s="649"/>
      <c r="E14" s="649"/>
      <c r="F14" s="649"/>
      <c r="G14" s="649"/>
      <c r="H14" s="649"/>
      <c r="I14" s="649"/>
      <c r="J14" s="649"/>
      <c r="K14" s="649"/>
      <c r="L14" s="649"/>
      <c r="M14" s="649"/>
      <c r="N14" s="649"/>
      <c r="O14" s="649"/>
      <c r="P14" s="649"/>
      <c r="Q14" s="649"/>
      <c r="R14" s="649"/>
      <c r="S14" s="649"/>
      <c r="T14" s="113" t="str">
        <f t="shared" si="1"/>
        <v>Đúng</v>
      </c>
      <c r="U14" s="113" t="str">
        <f t="shared" si="2"/>
        <v>Đúng</v>
      </c>
      <c r="V14" s="113" t="str">
        <f t="shared" si="4"/>
        <v>Đúng</v>
      </c>
    </row>
    <row r="15" spans="1:23" s="51" customFormat="1" ht="18.95" customHeight="1" x14ac:dyDescent="0.2">
      <c r="A15" s="760"/>
      <c r="B15" s="761" t="s">
        <v>294</v>
      </c>
      <c r="C15" s="762">
        <f t="shared" si="3"/>
        <v>0</v>
      </c>
      <c r="D15" s="763"/>
      <c r="E15" s="763"/>
      <c r="F15" s="763"/>
      <c r="G15" s="763"/>
      <c r="H15" s="763"/>
      <c r="I15" s="763"/>
      <c r="J15" s="763"/>
      <c r="K15" s="763"/>
      <c r="L15" s="763"/>
      <c r="M15" s="763"/>
      <c r="N15" s="763"/>
      <c r="O15" s="763"/>
      <c r="P15" s="763"/>
      <c r="Q15" s="763"/>
      <c r="R15" s="763"/>
      <c r="S15" s="763"/>
      <c r="T15" s="113" t="str">
        <f t="shared" si="1"/>
        <v>Đúng</v>
      </c>
      <c r="U15" s="113" t="str">
        <f t="shared" si="2"/>
        <v>Đúng</v>
      </c>
      <c r="V15" s="113" t="str">
        <f t="shared" si="4"/>
        <v>Đúng</v>
      </c>
    </row>
    <row r="16" spans="1:23" s="51" customFormat="1" ht="18.95" customHeight="1" x14ac:dyDescent="0.2">
      <c r="A16" s="764" t="s">
        <v>23</v>
      </c>
      <c r="B16" s="765" t="s">
        <v>5</v>
      </c>
      <c r="C16" s="342">
        <f>SUM(C17:C19)</f>
        <v>0</v>
      </c>
      <c r="D16" s="342">
        <f t="shared" ref="D16:G16" si="5">SUM(D17:D19)</f>
        <v>0</v>
      </c>
      <c r="E16" s="342">
        <f t="shared" si="5"/>
        <v>0</v>
      </c>
      <c r="F16" s="342">
        <f t="shared" si="5"/>
        <v>0</v>
      </c>
      <c r="G16" s="342">
        <f t="shared" si="5"/>
        <v>0</v>
      </c>
      <c r="H16" s="675"/>
      <c r="I16" s="675"/>
      <c r="J16" s="675"/>
      <c r="K16" s="675"/>
      <c r="L16" s="675"/>
      <c r="M16" s="675"/>
      <c r="N16" s="675"/>
      <c r="O16" s="675"/>
      <c r="P16" s="675"/>
      <c r="Q16" s="675"/>
      <c r="R16" s="675"/>
      <c r="S16" s="675"/>
      <c r="T16" s="113"/>
      <c r="U16" s="113"/>
      <c r="V16" s="113"/>
    </row>
    <row r="17" spans="1:22" s="51" customFormat="1" ht="18.95" customHeight="1" x14ac:dyDescent="0.2">
      <c r="A17" s="755"/>
      <c r="B17" s="766" t="s">
        <v>378</v>
      </c>
      <c r="C17" s="756">
        <f t="shared" ref="C17:C23" si="6">SUM(D17:G17)</f>
        <v>0</v>
      </c>
      <c r="D17" s="324"/>
      <c r="E17" s="324"/>
      <c r="F17" s="324"/>
      <c r="G17" s="324"/>
      <c r="H17" s="769"/>
      <c r="I17" s="769"/>
      <c r="J17" s="769"/>
      <c r="K17" s="769"/>
      <c r="L17" s="769"/>
      <c r="M17" s="769"/>
      <c r="N17" s="769"/>
      <c r="O17" s="769"/>
      <c r="P17" s="769"/>
      <c r="Q17" s="769"/>
      <c r="R17" s="769"/>
      <c r="S17" s="769"/>
      <c r="T17" s="113"/>
      <c r="U17" s="113"/>
      <c r="V17" s="113"/>
    </row>
    <row r="18" spans="1:22" s="51" customFormat="1" ht="18.95" customHeight="1" x14ac:dyDescent="0.2">
      <c r="A18" s="757"/>
      <c r="B18" s="758" t="s">
        <v>113</v>
      </c>
      <c r="C18" s="759">
        <f t="shared" si="6"/>
        <v>0</v>
      </c>
      <c r="D18" s="649"/>
      <c r="E18" s="649"/>
      <c r="F18" s="649"/>
      <c r="G18" s="649"/>
      <c r="H18" s="678"/>
      <c r="I18" s="678"/>
      <c r="J18" s="678"/>
      <c r="K18" s="678"/>
      <c r="L18" s="678"/>
      <c r="M18" s="678"/>
      <c r="N18" s="678"/>
      <c r="O18" s="678"/>
      <c r="P18" s="678"/>
      <c r="Q18" s="678"/>
      <c r="R18" s="678"/>
      <c r="S18" s="678"/>
      <c r="T18" s="113"/>
      <c r="U18" s="113"/>
      <c r="V18" s="113"/>
    </row>
    <row r="19" spans="1:22" s="51" customFormat="1" ht="18.95" customHeight="1" x14ac:dyDescent="0.2">
      <c r="A19" s="757"/>
      <c r="B19" s="758" t="s">
        <v>114</v>
      </c>
      <c r="C19" s="759">
        <f t="shared" si="6"/>
        <v>0</v>
      </c>
      <c r="D19" s="649"/>
      <c r="E19" s="649"/>
      <c r="F19" s="649"/>
      <c r="G19" s="649"/>
      <c r="H19" s="678"/>
      <c r="I19" s="678"/>
      <c r="J19" s="678"/>
      <c r="K19" s="678"/>
      <c r="L19" s="678"/>
      <c r="M19" s="678"/>
      <c r="N19" s="678"/>
      <c r="O19" s="678"/>
      <c r="P19" s="678"/>
      <c r="Q19" s="678"/>
      <c r="R19" s="678"/>
      <c r="S19" s="678"/>
      <c r="T19" s="113"/>
      <c r="U19" s="113"/>
      <c r="V19" s="113"/>
    </row>
    <row r="20" spans="1:22" s="51" customFormat="1" ht="18.95" customHeight="1" x14ac:dyDescent="0.2">
      <c r="A20" s="757"/>
      <c r="B20" s="758" t="s">
        <v>116</v>
      </c>
      <c r="C20" s="759">
        <f t="shared" si="6"/>
        <v>0</v>
      </c>
      <c r="D20" s="649"/>
      <c r="E20" s="649"/>
      <c r="F20" s="649"/>
      <c r="G20" s="649"/>
      <c r="H20" s="678"/>
      <c r="I20" s="678"/>
      <c r="J20" s="678"/>
      <c r="K20" s="678"/>
      <c r="L20" s="678"/>
      <c r="M20" s="678"/>
      <c r="N20" s="678"/>
      <c r="O20" s="678"/>
      <c r="P20" s="678"/>
      <c r="Q20" s="678"/>
      <c r="R20" s="678"/>
      <c r="S20" s="678"/>
      <c r="T20" s="113"/>
      <c r="U20" s="113"/>
      <c r="V20" s="113"/>
    </row>
    <row r="21" spans="1:22" s="51" customFormat="1" ht="18.95" customHeight="1" x14ac:dyDescent="0.2">
      <c r="A21" s="757"/>
      <c r="B21" s="758" t="s">
        <v>117</v>
      </c>
      <c r="C21" s="759">
        <f t="shared" si="6"/>
        <v>0</v>
      </c>
      <c r="D21" s="649"/>
      <c r="E21" s="649"/>
      <c r="F21" s="649"/>
      <c r="G21" s="649"/>
      <c r="H21" s="678"/>
      <c r="I21" s="678"/>
      <c r="J21" s="678"/>
      <c r="K21" s="678"/>
      <c r="L21" s="678"/>
      <c r="M21" s="678"/>
      <c r="N21" s="678"/>
      <c r="O21" s="678"/>
      <c r="P21" s="678"/>
      <c r="Q21" s="678"/>
      <c r="R21" s="678"/>
      <c r="S21" s="678"/>
      <c r="T21" s="113"/>
      <c r="U21" s="113"/>
      <c r="V21" s="113"/>
    </row>
    <row r="22" spans="1:22" s="51" customFormat="1" ht="18.95" customHeight="1" x14ac:dyDescent="0.2">
      <c r="A22" s="757"/>
      <c r="B22" s="758" t="s">
        <v>118</v>
      </c>
      <c r="C22" s="759">
        <f t="shared" si="6"/>
        <v>0</v>
      </c>
      <c r="D22" s="649"/>
      <c r="E22" s="649"/>
      <c r="F22" s="649"/>
      <c r="G22" s="649"/>
      <c r="H22" s="678"/>
      <c r="I22" s="678"/>
      <c r="J22" s="678"/>
      <c r="K22" s="678"/>
      <c r="L22" s="678"/>
      <c r="M22" s="678"/>
      <c r="N22" s="678"/>
      <c r="O22" s="678"/>
      <c r="P22" s="678"/>
      <c r="Q22" s="678"/>
      <c r="R22" s="678"/>
      <c r="S22" s="678"/>
      <c r="T22" s="113"/>
      <c r="U22" s="113"/>
      <c r="V22" s="113"/>
    </row>
    <row r="23" spans="1:22" s="51" customFormat="1" ht="18.95" customHeight="1" x14ac:dyDescent="0.2">
      <c r="A23" s="263"/>
      <c r="B23" s="258" t="s">
        <v>128</v>
      </c>
      <c r="C23" s="767">
        <f t="shared" si="6"/>
        <v>0</v>
      </c>
      <c r="D23" s="768"/>
      <c r="E23" s="768"/>
      <c r="F23" s="768"/>
      <c r="G23" s="768"/>
      <c r="H23" s="770"/>
      <c r="I23" s="770"/>
      <c r="J23" s="770"/>
      <c r="K23" s="770"/>
      <c r="L23" s="770"/>
      <c r="M23" s="770"/>
      <c r="N23" s="770"/>
      <c r="O23" s="770"/>
      <c r="P23" s="770"/>
      <c r="Q23" s="770"/>
      <c r="R23" s="770"/>
      <c r="S23" s="770"/>
    </row>
    <row r="24" spans="1:22" s="53" customFormat="1" ht="26.25" customHeight="1" x14ac:dyDescent="0.2">
      <c r="A24" s="59"/>
      <c r="C24" s="113" t="str">
        <f>IF(C23&lt;=C7,"Đúng","Sai")</f>
        <v>Đúng</v>
      </c>
      <c r="D24" s="113" t="str">
        <f>IF(D23&lt;=D7,"Đúng","Sai")</f>
        <v>Đúng</v>
      </c>
      <c r="E24" s="113" t="str">
        <f>IF(E23&lt;=E7,"Đúng","Sai")</f>
        <v>Đúng</v>
      </c>
      <c r="F24" s="113" t="str">
        <f>IF(F23&lt;=F7,"Đúng","Sai")</f>
        <v>Đúng</v>
      </c>
      <c r="G24" s="113" t="str">
        <f>IF(G23&lt;=G7,"Đúng","Sai")</f>
        <v>Đúng</v>
      </c>
      <c r="J24" s="87"/>
      <c r="K24" s="88"/>
      <c r="L24" s="88"/>
      <c r="M24" s="88"/>
      <c r="N24" s="88"/>
    </row>
    <row r="25" spans="1:22" s="13" customFormat="1" ht="11.25" x14ac:dyDescent="0.2">
      <c r="A25" s="60"/>
      <c r="C25" s="56"/>
      <c r="J25" s="56"/>
      <c r="K25" s="86"/>
      <c r="L25" s="86"/>
      <c r="M25" s="86"/>
      <c r="N25" s="86"/>
    </row>
    <row r="26" spans="1:22" s="13" customFormat="1" ht="11.25" x14ac:dyDescent="0.2">
      <c r="A26" s="60"/>
      <c r="C26" s="56"/>
      <c r="J26" s="56"/>
      <c r="K26" s="56"/>
      <c r="L26" s="56"/>
      <c r="M26" s="56"/>
      <c r="N26" s="56"/>
    </row>
  </sheetData>
  <sheetProtection formatCells="0" formatColumns="0" formatRows="0"/>
  <mergeCells count="22">
    <mergeCell ref="Q4:S4"/>
    <mergeCell ref="G4:G5"/>
    <mergeCell ref="K4:K5"/>
    <mergeCell ref="L4:L5"/>
    <mergeCell ref="M4:M5"/>
    <mergeCell ref="N4:P4"/>
    <mergeCell ref="A1:P1"/>
    <mergeCell ref="A2:G2"/>
    <mergeCell ref="Q2:S2"/>
    <mergeCell ref="A3:A5"/>
    <mergeCell ref="B3:B5"/>
    <mergeCell ref="C3:C5"/>
    <mergeCell ref="D3:G3"/>
    <mergeCell ref="H3:J3"/>
    <mergeCell ref="K3:S3"/>
    <mergeCell ref="R1:S1"/>
    <mergeCell ref="H4:H5"/>
    <mergeCell ref="I4:I5"/>
    <mergeCell ref="J4:J5"/>
    <mergeCell ref="D4:D5"/>
    <mergeCell ref="E4:E5"/>
    <mergeCell ref="F4:F5"/>
  </mergeCells>
  <conditionalFormatting sqref="T1:T13 U7:V13 T14:V22 T23:T1048576 C24:G24">
    <cfRule type="cellIs" dxfId="10" priority="1" operator="equal">
      <formula>"Đúng"</formula>
    </cfRule>
  </conditionalFormatting>
  <pageMargins left="0.43307086614173229" right="0.19685039370078741" top="0" bottom="0" header="0" footer="0"/>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pageSetUpPr fitToPage="1"/>
  </sheetPr>
  <dimension ref="A1:Z34"/>
  <sheetViews>
    <sheetView showGridLines="0" zoomScale="130" zoomScaleNormal="130" workbookViewId="0">
      <selection activeCell="Q13" sqref="Q13"/>
    </sheetView>
  </sheetViews>
  <sheetFormatPr defaultColWidth="5.42578125" defaultRowHeight="15.75" x14ac:dyDescent="0.25"/>
  <cols>
    <col min="1" max="1" width="4.140625" style="55" customWidth="1"/>
    <col min="2" max="2" width="35.85546875" style="57" customWidth="1"/>
    <col min="3" max="3" width="6.42578125" style="58" customWidth="1"/>
    <col min="4" max="19" width="6.42578125" style="57" customWidth="1"/>
    <col min="20" max="20" width="7.42578125" style="57" customWidth="1"/>
    <col min="21" max="21" width="5.42578125" style="57"/>
    <col min="22" max="22" width="6.28515625" style="57" customWidth="1"/>
    <col min="23" max="255" width="5.42578125" style="57"/>
    <col min="256" max="256" width="4.140625" style="57" customWidth="1"/>
    <col min="257" max="257" width="28.7109375" style="57" customWidth="1"/>
    <col min="258" max="274" width="6.42578125" style="57" customWidth="1"/>
    <col min="275" max="511" width="5.42578125" style="57"/>
    <col min="512" max="512" width="4.140625" style="57" customWidth="1"/>
    <col min="513" max="513" width="28.7109375" style="57" customWidth="1"/>
    <col min="514" max="530" width="6.42578125" style="57" customWidth="1"/>
    <col min="531" max="767" width="5.42578125" style="57"/>
    <col min="768" max="768" width="4.140625" style="57" customWidth="1"/>
    <col min="769" max="769" width="28.7109375" style="57" customWidth="1"/>
    <col min="770" max="786" width="6.42578125" style="57" customWidth="1"/>
    <col min="787" max="1023" width="5.42578125" style="57"/>
    <col min="1024" max="1024" width="4.140625" style="57" customWidth="1"/>
    <col min="1025" max="1025" width="28.7109375" style="57" customWidth="1"/>
    <col min="1026" max="1042" width="6.42578125" style="57" customWidth="1"/>
    <col min="1043" max="1279" width="5.42578125" style="57"/>
    <col min="1280" max="1280" width="4.140625" style="57" customWidth="1"/>
    <col min="1281" max="1281" width="28.7109375" style="57" customWidth="1"/>
    <col min="1282" max="1298" width="6.42578125" style="57" customWidth="1"/>
    <col min="1299" max="1535" width="5.42578125" style="57"/>
    <col min="1536" max="1536" width="4.140625" style="57" customWidth="1"/>
    <col min="1537" max="1537" width="28.7109375" style="57" customWidth="1"/>
    <col min="1538" max="1554" width="6.42578125" style="57" customWidth="1"/>
    <col min="1555" max="1791" width="5.42578125" style="57"/>
    <col min="1792" max="1792" width="4.140625" style="57" customWidth="1"/>
    <col min="1793" max="1793" width="28.7109375" style="57" customWidth="1"/>
    <col min="1794" max="1810" width="6.42578125" style="57" customWidth="1"/>
    <col min="1811" max="2047" width="5.42578125" style="57"/>
    <col min="2048" max="2048" width="4.140625" style="57" customWidth="1"/>
    <col min="2049" max="2049" width="28.7109375" style="57" customWidth="1"/>
    <col min="2050" max="2066" width="6.42578125" style="57" customWidth="1"/>
    <col min="2067" max="2303" width="5.42578125" style="57"/>
    <col min="2304" max="2304" width="4.140625" style="57" customWidth="1"/>
    <col min="2305" max="2305" width="28.7109375" style="57" customWidth="1"/>
    <col min="2306" max="2322" width="6.42578125" style="57" customWidth="1"/>
    <col min="2323" max="2559" width="5.42578125" style="57"/>
    <col min="2560" max="2560" width="4.140625" style="57" customWidth="1"/>
    <col min="2561" max="2561" width="28.7109375" style="57" customWidth="1"/>
    <col min="2562" max="2578" width="6.42578125" style="57" customWidth="1"/>
    <col min="2579" max="2815" width="5.42578125" style="57"/>
    <col min="2816" max="2816" width="4.140625" style="57" customWidth="1"/>
    <col min="2817" max="2817" width="28.7109375" style="57" customWidth="1"/>
    <col min="2818" max="2834" width="6.42578125" style="57" customWidth="1"/>
    <col min="2835" max="3071" width="5.42578125" style="57"/>
    <col min="3072" max="3072" width="4.140625" style="57" customWidth="1"/>
    <col min="3073" max="3073" width="28.7109375" style="57" customWidth="1"/>
    <col min="3074" max="3090" width="6.42578125" style="57" customWidth="1"/>
    <col min="3091" max="3327" width="5.42578125" style="57"/>
    <col min="3328" max="3328" width="4.140625" style="57" customWidth="1"/>
    <col min="3329" max="3329" width="28.7109375" style="57" customWidth="1"/>
    <col min="3330" max="3346" width="6.42578125" style="57" customWidth="1"/>
    <col min="3347" max="3583" width="5.42578125" style="57"/>
    <col min="3584" max="3584" width="4.140625" style="57" customWidth="1"/>
    <col min="3585" max="3585" width="28.7109375" style="57" customWidth="1"/>
    <col min="3586" max="3602" width="6.42578125" style="57" customWidth="1"/>
    <col min="3603" max="3839" width="5.42578125" style="57"/>
    <col min="3840" max="3840" width="4.140625" style="57" customWidth="1"/>
    <col min="3841" max="3841" width="28.7109375" style="57" customWidth="1"/>
    <col min="3842" max="3858" width="6.42578125" style="57" customWidth="1"/>
    <col min="3859" max="4095" width="5.42578125" style="57"/>
    <col min="4096" max="4096" width="4.140625" style="57" customWidth="1"/>
    <col min="4097" max="4097" width="28.7109375" style="57" customWidth="1"/>
    <col min="4098" max="4114" width="6.42578125" style="57" customWidth="1"/>
    <col min="4115" max="4351" width="5.42578125" style="57"/>
    <col min="4352" max="4352" width="4.140625" style="57" customWidth="1"/>
    <col min="4353" max="4353" width="28.7109375" style="57" customWidth="1"/>
    <col min="4354" max="4370" width="6.42578125" style="57" customWidth="1"/>
    <col min="4371" max="4607" width="5.42578125" style="57"/>
    <col min="4608" max="4608" width="4.140625" style="57" customWidth="1"/>
    <col min="4609" max="4609" width="28.7109375" style="57" customWidth="1"/>
    <col min="4610" max="4626" width="6.42578125" style="57" customWidth="1"/>
    <col min="4627" max="4863" width="5.42578125" style="57"/>
    <col min="4864" max="4864" width="4.140625" style="57" customWidth="1"/>
    <col min="4865" max="4865" width="28.7109375" style="57" customWidth="1"/>
    <col min="4866" max="4882" width="6.42578125" style="57" customWidth="1"/>
    <col min="4883" max="5119" width="5.42578125" style="57"/>
    <col min="5120" max="5120" width="4.140625" style="57" customWidth="1"/>
    <col min="5121" max="5121" width="28.7109375" style="57" customWidth="1"/>
    <col min="5122" max="5138" width="6.42578125" style="57" customWidth="1"/>
    <col min="5139" max="5375" width="5.42578125" style="57"/>
    <col min="5376" max="5376" width="4.140625" style="57" customWidth="1"/>
    <col min="5377" max="5377" width="28.7109375" style="57" customWidth="1"/>
    <col min="5378" max="5394" width="6.42578125" style="57" customWidth="1"/>
    <col min="5395" max="5631" width="5.42578125" style="57"/>
    <col min="5632" max="5632" width="4.140625" style="57" customWidth="1"/>
    <col min="5633" max="5633" width="28.7109375" style="57" customWidth="1"/>
    <col min="5634" max="5650" width="6.42578125" style="57" customWidth="1"/>
    <col min="5651" max="5887" width="5.42578125" style="57"/>
    <col min="5888" max="5888" width="4.140625" style="57" customWidth="1"/>
    <col min="5889" max="5889" width="28.7109375" style="57" customWidth="1"/>
    <col min="5890" max="5906" width="6.42578125" style="57" customWidth="1"/>
    <col min="5907" max="6143" width="5.42578125" style="57"/>
    <col min="6144" max="6144" width="4.140625" style="57" customWidth="1"/>
    <col min="6145" max="6145" width="28.7109375" style="57" customWidth="1"/>
    <col min="6146" max="6162" width="6.42578125" style="57" customWidth="1"/>
    <col min="6163" max="6399" width="5.42578125" style="57"/>
    <col min="6400" max="6400" width="4.140625" style="57" customWidth="1"/>
    <col min="6401" max="6401" width="28.7109375" style="57" customWidth="1"/>
    <col min="6402" max="6418" width="6.42578125" style="57" customWidth="1"/>
    <col min="6419" max="6655" width="5.42578125" style="57"/>
    <col min="6656" max="6656" width="4.140625" style="57" customWidth="1"/>
    <col min="6657" max="6657" width="28.7109375" style="57" customWidth="1"/>
    <col min="6658" max="6674" width="6.42578125" style="57" customWidth="1"/>
    <col min="6675" max="6911" width="5.42578125" style="57"/>
    <col min="6912" max="6912" width="4.140625" style="57" customWidth="1"/>
    <col min="6913" max="6913" width="28.7109375" style="57" customWidth="1"/>
    <col min="6914" max="6930" width="6.42578125" style="57" customWidth="1"/>
    <col min="6931" max="7167" width="5.42578125" style="57"/>
    <col min="7168" max="7168" width="4.140625" style="57" customWidth="1"/>
    <col min="7169" max="7169" width="28.7109375" style="57" customWidth="1"/>
    <col min="7170" max="7186" width="6.42578125" style="57" customWidth="1"/>
    <col min="7187" max="7423" width="5.42578125" style="57"/>
    <col min="7424" max="7424" width="4.140625" style="57" customWidth="1"/>
    <col min="7425" max="7425" width="28.7109375" style="57" customWidth="1"/>
    <col min="7426" max="7442" width="6.42578125" style="57" customWidth="1"/>
    <col min="7443" max="7679" width="5.42578125" style="57"/>
    <col min="7680" max="7680" width="4.140625" style="57" customWidth="1"/>
    <col min="7681" max="7681" width="28.7109375" style="57" customWidth="1"/>
    <col min="7682" max="7698" width="6.42578125" style="57" customWidth="1"/>
    <col min="7699" max="7935" width="5.42578125" style="57"/>
    <col min="7936" max="7936" width="4.140625" style="57" customWidth="1"/>
    <col min="7937" max="7937" width="28.7109375" style="57" customWidth="1"/>
    <col min="7938" max="7954" width="6.42578125" style="57" customWidth="1"/>
    <col min="7955" max="8191" width="5.42578125" style="57"/>
    <col min="8192" max="8192" width="4.140625" style="57" customWidth="1"/>
    <col min="8193" max="8193" width="28.7109375" style="57" customWidth="1"/>
    <col min="8194" max="8210" width="6.42578125" style="57" customWidth="1"/>
    <col min="8211" max="8447" width="5.42578125" style="57"/>
    <col min="8448" max="8448" width="4.140625" style="57" customWidth="1"/>
    <col min="8449" max="8449" width="28.7109375" style="57" customWidth="1"/>
    <col min="8450" max="8466" width="6.42578125" style="57" customWidth="1"/>
    <col min="8467" max="8703" width="5.42578125" style="57"/>
    <col min="8704" max="8704" width="4.140625" style="57" customWidth="1"/>
    <col min="8705" max="8705" width="28.7109375" style="57" customWidth="1"/>
    <col min="8706" max="8722" width="6.42578125" style="57" customWidth="1"/>
    <col min="8723" max="8959" width="5.42578125" style="57"/>
    <col min="8960" max="8960" width="4.140625" style="57" customWidth="1"/>
    <col min="8961" max="8961" width="28.7109375" style="57" customWidth="1"/>
    <col min="8962" max="8978" width="6.42578125" style="57" customWidth="1"/>
    <col min="8979" max="9215" width="5.42578125" style="57"/>
    <col min="9216" max="9216" width="4.140625" style="57" customWidth="1"/>
    <col min="9217" max="9217" width="28.7109375" style="57" customWidth="1"/>
    <col min="9218" max="9234" width="6.42578125" style="57" customWidth="1"/>
    <col min="9235" max="9471" width="5.42578125" style="57"/>
    <col min="9472" max="9472" width="4.140625" style="57" customWidth="1"/>
    <col min="9473" max="9473" width="28.7109375" style="57" customWidth="1"/>
    <col min="9474" max="9490" width="6.42578125" style="57" customWidth="1"/>
    <col min="9491" max="9727" width="5.42578125" style="57"/>
    <col min="9728" max="9728" width="4.140625" style="57" customWidth="1"/>
    <col min="9729" max="9729" width="28.7109375" style="57" customWidth="1"/>
    <col min="9730" max="9746" width="6.42578125" style="57" customWidth="1"/>
    <col min="9747" max="9983" width="5.42578125" style="57"/>
    <col min="9984" max="9984" width="4.140625" style="57" customWidth="1"/>
    <col min="9985" max="9985" width="28.7109375" style="57" customWidth="1"/>
    <col min="9986" max="10002" width="6.42578125" style="57" customWidth="1"/>
    <col min="10003" max="10239" width="5.42578125" style="57"/>
    <col min="10240" max="10240" width="4.140625" style="57" customWidth="1"/>
    <col min="10241" max="10241" width="28.7109375" style="57" customWidth="1"/>
    <col min="10242" max="10258" width="6.42578125" style="57" customWidth="1"/>
    <col min="10259" max="10495" width="5.42578125" style="57"/>
    <col min="10496" max="10496" width="4.140625" style="57" customWidth="1"/>
    <col min="10497" max="10497" width="28.7109375" style="57" customWidth="1"/>
    <col min="10498" max="10514" width="6.42578125" style="57" customWidth="1"/>
    <col min="10515" max="10751" width="5.42578125" style="57"/>
    <col min="10752" max="10752" width="4.140625" style="57" customWidth="1"/>
    <col min="10753" max="10753" width="28.7109375" style="57" customWidth="1"/>
    <col min="10754" max="10770" width="6.42578125" style="57" customWidth="1"/>
    <col min="10771" max="11007" width="5.42578125" style="57"/>
    <col min="11008" max="11008" width="4.140625" style="57" customWidth="1"/>
    <col min="11009" max="11009" width="28.7109375" style="57" customWidth="1"/>
    <col min="11010" max="11026" width="6.42578125" style="57" customWidth="1"/>
    <col min="11027" max="11263" width="5.42578125" style="57"/>
    <col min="11264" max="11264" width="4.140625" style="57" customWidth="1"/>
    <col min="11265" max="11265" width="28.7109375" style="57" customWidth="1"/>
    <col min="11266" max="11282" width="6.42578125" style="57" customWidth="1"/>
    <col min="11283" max="11519" width="5.42578125" style="57"/>
    <col min="11520" max="11520" width="4.140625" style="57" customWidth="1"/>
    <col min="11521" max="11521" width="28.7109375" style="57" customWidth="1"/>
    <col min="11522" max="11538" width="6.42578125" style="57" customWidth="1"/>
    <col min="11539" max="11775" width="5.42578125" style="57"/>
    <col min="11776" max="11776" width="4.140625" style="57" customWidth="1"/>
    <col min="11777" max="11777" width="28.7109375" style="57" customWidth="1"/>
    <col min="11778" max="11794" width="6.42578125" style="57" customWidth="1"/>
    <col min="11795" max="12031" width="5.42578125" style="57"/>
    <col min="12032" max="12032" width="4.140625" style="57" customWidth="1"/>
    <col min="12033" max="12033" width="28.7109375" style="57" customWidth="1"/>
    <col min="12034" max="12050" width="6.42578125" style="57" customWidth="1"/>
    <col min="12051" max="12287" width="5.42578125" style="57"/>
    <col min="12288" max="12288" width="4.140625" style="57" customWidth="1"/>
    <col min="12289" max="12289" width="28.7109375" style="57" customWidth="1"/>
    <col min="12290" max="12306" width="6.42578125" style="57" customWidth="1"/>
    <col min="12307" max="12543" width="5.42578125" style="57"/>
    <col min="12544" max="12544" width="4.140625" style="57" customWidth="1"/>
    <col min="12545" max="12545" width="28.7109375" style="57" customWidth="1"/>
    <col min="12546" max="12562" width="6.42578125" style="57" customWidth="1"/>
    <col min="12563" max="12799" width="5.42578125" style="57"/>
    <col min="12800" max="12800" width="4.140625" style="57" customWidth="1"/>
    <col min="12801" max="12801" width="28.7109375" style="57" customWidth="1"/>
    <col min="12802" max="12818" width="6.42578125" style="57" customWidth="1"/>
    <col min="12819" max="13055" width="5.42578125" style="57"/>
    <col min="13056" max="13056" width="4.140625" style="57" customWidth="1"/>
    <col min="13057" max="13057" width="28.7109375" style="57" customWidth="1"/>
    <col min="13058" max="13074" width="6.42578125" style="57" customWidth="1"/>
    <col min="13075" max="13311" width="5.42578125" style="57"/>
    <col min="13312" max="13312" width="4.140625" style="57" customWidth="1"/>
    <col min="13313" max="13313" width="28.7109375" style="57" customWidth="1"/>
    <col min="13314" max="13330" width="6.42578125" style="57" customWidth="1"/>
    <col min="13331" max="13567" width="5.42578125" style="57"/>
    <col min="13568" max="13568" width="4.140625" style="57" customWidth="1"/>
    <col min="13569" max="13569" width="28.7109375" style="57" customWidth="1"/>
    <col min="13570" max="13586" width="6.42578125" style="57" customWidth="1"/>
    <col min="13587" max="13823" width="5.42578125" style="57"/>
    <col min="13824" max="13824" width="4.140625" style="57" customWidth="1"/>
    <col min="13825" max="13825" width="28.7109375" style="57" customWidth="1"/>
    <col min="13826" max="13842" width="6.42578125" style="57" customWidth="1"/>
    <col min="13843" max="14079" width="5.42578125" style="57"/>
    <col min="14080" max="14080" width="4.140625" style="57" customWidth="1"/>
    <col min="14081" max="14081" width="28.7109375" style="57" customWidth="1"/>
    <col min="14082" max="14098" width="6.42578125" style="57" customWidth="1"/>
    <col min="14099" max="14335" width="5.42578125" style="57"/>
    <col min="14336" max="14336" width="4.140625" style="57" customWidth="1"/>
    <col min="14337" max="14337" width="28.7109375" style="57" customWidth="1"/>
    <col min="14338" max="14354" width="6.42578125" style="57" customWidth="1"/>
    <col min="14355" max="14591" width="5.42578125" style="57"/>
    <col min="14592" max="14592" width="4.140625" style="57" customWidth="1"/>
    <col min="14593" max="14593" width="28.7109375" style="57" customWidth="1"/>
    <col min="14594" max="14610" width="6.42578125" style="57" customWidth="1"/>
    <col min="14611" max="14847" width="5.42578125" style="57"/>
    <col min="14848" max="14848" width="4.140625" style="57" customWidth="1"/>
    <col min="14849" max="14849" width="28.7109375" style="57" customWidth="1"/>
    <col min="14850" max="14866" width="6.42578125" style="57" customWidth="1"/>
    <col min="14867" max="15103" width="5.42578125" style="57"/>
    <col min="15104" max="15104" width="4.140625" style="57" customWidth="1"/>
    <col min="15105" max="15105" width="28.7109375" style="57" customWidth="1"/>
    <col min="15106" max="15122" width="6.42578125" style="57" customWidth="1"/>
    <col min="15123" max="15359" width="5.42578125" style="57"/>
    <col min="15360" max="15360" width="4.140625" style="57" customWidth="1"/>
    <col min="15361" max="15361" width="28.7109375" style="57" customWidth="1"/>
    <col min="15362" max="15378" width="6.42578125" style="57" customWidth="1"/>
    <col min="15379" max="15615" width="5.42578125" style="57"/>
    <col min="15616" max="15616" width="4.140625" style="57" customWidth="1"/>
    <col min="15617" max="15617" width="28.7109375" style="57" customWidth="1"/>
    <col min="15618" max="15634" width="6.42578125" style="57" customWidth="1"/>
    <col min="15635" max="15871" width="5.42578125" style="57"/>
    <col min="15872" max="15872" width="4.140625" style="57" customWidth="1"/>
    <col min="15873" max="15873" width="28.7109375" style="57" customWidth="1"/>
    <col min="15874" max="15890" width="6.42578125" style="57" customWidth="1"/>
    <col min="15891" max="16127" width="5.42578125" style="57"/>
    <col min="16128" max="16128" width="4.140625" style="57" customWidth="1"/>
    <col min="16129" max="16129" width="28.7109375" style="57" customWidth="1"/>
    <col min="16130" max="16146" width="6.42578125" style="57" customWidth="1"/>
    <col min="16147" max="16384" width="5.42578125" style="57"/>
  </cols>
  <sheetData>
    <row r="1" spans="1:26" s="43" customFormat="1" ht="24.75" customHeight="1" x14ac:dyDescent="0.2">
      <c r="A1" s="1132" t="s">
        <v>182</v>
      </c>
      <c r="B1" s="1132"/>
      <c r="C1" s="1132"/>
      <c r="D1" s="1132"/>
      <c r="E1" s="1132"/>
      <c r="F1" s="1132"/>
      <c r="G1" s="1132"/>
      <c r="H1" s="1132"/>
      <c r="I1" s="1132"/>
      <c r="J1" s="1132"/>
      <c r="K1" s="1132"/>
      <c r="L1" s="1132"/>
      <c r="M1" s="1132"/>
      <c r="N1" s="1132"/>
      <c r="O1" s="1132"/>
      <c r="P1" s="1132"/>
      <c r="Q1" s="1133"/>
      <c r="R1" s="993" t="s">
        <v>262</v>
      </c>
      <c r="S1" s="995"/>
      <c r="W1" s="47"/>
      <c r="X1" s="47"/>
    </row>
    <row r="2" spans="1:26" s="45" customFormat="1" ht="19.5" customHeight="1" x14ac:dyDescent="0.25">
      <c r="A2" s="1135"/>
      <c r="B2" s="1135"/>
      <c r="C2" s="1135"/>
      <c r="D2" s="1135"/>
      <c r="E2" s="1135"/>
      <c r="F2" s="155"/>
      <c r="G2" s="156"/>
      <c r="H2" s="156"/>
      <c r="I2" s="156"/>
      <c r="J2" s="156"/>
      <c r="K2" s="156"/>
      <c r="L2" s="156"/>
      <c r="M2" s="156"/>
      <c r="N2" s="156"/>
      <c r="O2" s="156"/>
      <c r="P2" s="157"/>
      <c r="Q2" s="158" t="s">
        <v>184</v>
      </c>
      <c r="R2" s="159"/>
      <c r="S2" s="159"/>
      <c r="W2" s="66"/>
      <c r="X2" s="66"/>
      <c r="Y2" s="66"/>
      <c r="Z2" s="66"/>
    </row>
    <row r="3" spans="1:26" s="46" customFormat="1" ht="17.25" customHeight="1" x14ac:dyDescent="0.2">
      <c r="A3" s="1220" t="s">
        <v>235</v>
      </c>
      <c r="B3" s="1220" t="s">
        <v>185</v>
      </c>
      <c r="C3" s="1223" t="s">
        <v>478</v>
      </c>
      <c r="D3" s="1226" t="s">
        <v>186</v>
      </c>
      <c r="E3" s="1227"/>
      <c r="F3" s="1227"/>
      <c r="G3" s="1227"/>
      <c r="H3" s="1226" t="s">
        <v>109</v>
      </c>
      <c r="I3" s="1227"/>
      <c r="J3" s="1227"/>
      <c r="K3" s="1228" t="s">
        <v>5</v>
      </c>
      <c r="L3" s="1228"/>
      <c r="M3" s="1228"/>
      <c r="N3" s="1228"/>
      <c r="O3" s="1228"/>
      <c r="P3" s="1228"/>
      <c r="Q3" s="1228"/>
      <c r="R3" s="1228"/>
      <c r="S3" s="1228"/>
    </row>
    <row r="4" spans="1:26" s="46" customFormat="1" ht="23.25" customHeight="1" x14ac:dyDescent="0.2">
      <c r="A4" s="1221"/>
      <c r="B4" s="1221"/>
      <c r="C4" s="1224"/>
      <c r="D4" s="1130" t="s">
        <v>123</v>
      </c>
      <c r="E4" s="1130" t="s">
        <v>126</v>
      </c>
      <c r="F4" s="1130" t="s">
        <v>567</v>
      </c>
      <c r="G4" s="1130" t="s">
        <v>151</v>
      </c>
      <c r="H4" s="1130" t="s">
        <v>64</v>
      </c>
      <c r="I4" s="1130" t="s">
        <v>112</v>
      </c>
      <c r="J4" s="1130" t="s">
        <v>479</v>
      </c>
      <c r="K4" s="1130" t="s">
        <v>449</v>
      </c>
      <c r="L4" s="1130" t="s">
        <v>113</v>
      </c>
      <c r="M4" s="1130" t="s">
        <v>114</v>
      </c>
      <c r="N4" s="1145" t="s">
        <v>15</v>
      </c>
      <c r="O4" s="1145"/>
      <c r="P4" s="1145"/>
      <c r="Q4" s="1145" t="s">
        <v>115</v>
      </c>
      <c r="R4" s="1145"/>
      <c r="S4" s="1145"/>
    </row>
    <row r="5" spans="1:26" s="49" customFormat="1" ht="122.25" customHeight="1" x14ac:dyDescent="0.2">
      <c r="A5" s="1222"/>
      <c r="B5" s="1222"/>
      <c r="C5" s="1225"/>
      <c r="D5" s="1130"/>
      <c r="E5" s="1130"/>
      <c r="F5" s="1130"/>
      <c r="G5" s="1130"/>
      <c r="H5" s="1130"/>
      <c r="I5" s="1130"/>
      <c r="J5" s="1130"/>
      <c r="K5" s="1130"/>
      <c r="L5" s="1130"/>
      <c r="M5" s="1130"/>
      <c r="N5" s="160" t="s">
        <v>116</v>
      </c>
      <c r="O5" s="160" t="s">
        <v>117</v>
      </c>
      <c r="P5" s="160" t="s">
        <v>118</v>
      </c>
      <c r="Q5" s="160" t="s">
        <v>187</v>
      </c>
      <c r="R5" s="160" t="s">
        <v>119</v>
      </c>
      <c r="S5" s="160" t="s">
        <v>12</v>
      </c>
    </row>
    <row r="6" spans="1:26" s="50" customFormat="1" ht="15" customHeight="1" x14ac:dyDescent="0.2">
      <c r="A6" s="547">
        <v>1</v>
      </c>
      <c r="B6" s="547">
        <v>2</v>
      </c>
      <c r="C6" s="547">
        <v>3</v>
      </c>
      <c r="D6" s="548">
        <v>4</v>
      </c>
      <c r="E6" s="547">
        <v>5</v>
      </c>
      <c r="F6" s="548">
        <v>6</v>
      </c>
      <c r="G6" s="547">
        <v>7</v>
      </c>
      <c r="H6" s="548">
        <v>8</v>
      </c>
      <c r="I6" s="547">
        <v>9</v>
      </c>
      <c r="J6" s="548">
        <v>10</v>
      </c>
      <c r="K6" s="547">
        <v>11</v>
      </c>
      <c r="L6" s="548">
        <v>12</v>
      </c>
      <c r="M6" s="547">
        <v>13</v>
      </c>
      <c r="N6" s="548">
        <v>14</v>
      </c>
      <c r="O6" s="547">
        <v>15</v>
      </c>
      <c r="P6" s="548">
        <v>16</v>
      </c>
      <c r="Q6" s="547">
        <v>17</v>
      </c>
      <c r="R6" s="548">
        <v>18</v>
      </c>
      <c r="S6" s="547">
        <v>19</v>
      </c>
    </row>
    <row r="7" spans="1:26" s="51" customFormat="1" ht="15.75" customHeight="1" x14ac:dyDescent="0.2">
      <c r="A7" s="563" t="s">
        <v>19</v>
      </c>
      <c r="B7" s="564" t="s">
        <v>121</v>
      </c>
      <c r="C7" s="335">
        <f>SUM(C8:C16)</f>
        <v>0</v>
      </c>
      <c r="D7" s="335">
        <f t="shared" ref="D7:S7" si="0">SUM(D8:D16)</f>
        <v>0</v>
      </c>
      <c r="E7" s="335">
        <f t="shared" si="0"/>
        <v>0</v>
      </c>
      <c r="F7" s="335">
        <f t="shared" si="0"/>
        <v>0</v>
      </c>
      <c r="G7" s="335">
        <f t="shared" si="0"/>
        <v>0</v>
      </c>
      <c r="H7" s="335">
        <f t="shared" si="0"/>
        <v>0</v>
      </c>
      <c r="I7" s="335">
        <f t="shared" si="0"/>
        <v>0</v>
      </c>
      <c r="J7" s="335">
        <f t="shared" si="0"/>
        <v>0</v>
      </c>
      <c r="K7" s="335">
        <f t="shared" si="0"/>
        <v>0</v>
      </c>
      <c r="L7" s="335">
        <f t="shared" si="0"/>
        <v>0</v>
      </c>
      <c r="M7" s="335">
        <f>SUM(M8:M16)</f>
        <v>0</v>
      </c>
      <c r="N7" s="335">
        <f>SUM(N8:N16)</f>
        <v>0</v>
      </c>
      <c r="O7" s="335">
        <f>SUM(O8:O16)</f>
        <v>0</v>
      </c>
      <c r="P7" s="335">
        <f t="shared" si="0"/>
        <v>0</v>
      </c>
      <c r="Q7" s="335">
        <f t="shared" si="0"/>
        <v>0</v>
      </c>
      <c r="R7" s="335">
        <f t="shared" si="0"/>
        <v>0</v>
      </c>
      <c r="S7" s="335">
        <f t="shared" si="0"/>
        <v>0</v>
      </c>
      <c r="T7" s="113" t="str">
        <f>IF(AND(H7&lt;=C7,I7&lt;=C7,J7&lt;=C7),"Đúng","Sai")</f>
        <v>Đúng</v>
      </c>
      <c r="U7" s="113" t="str">
        <f>IF(C7=K7+L7+M7,"Đúng","Sai")</f>
        <v>Đúng</v>
      </c>
      <c r="V7" s="113" t="str">
        <f>IF(M7=N7+O7+P7,"Đúng","Sai")</f>
        <v>Đúng</v>
      </c>
    </row>
    <row r="8" spans="1:26" s="51" customFormat="1" ht="15" customHeight="1" x14ac:dyDescent="0.2">
      <c r="A8" s="688"/>
      <c r="B8" s="689" t="s">
        <v>124</v>
      </c>
      <c r="C8" s="350">
        <f>SUM(D8:G8)</f>
        <v>0</v>
      </c>
      <c r="D8" s="317"/>
      <c r="E8" s="328"/>
      <c r="F8" s="328"/>
      <c r="G8" s="328"/>
      <c r="H8" s="538"/>
      <c r="I8" s="538"/>
      <c r="J8" s="538"/>
      <c r="K8" s="538"/>
      <c r="L8" s="538"/>
      <c r="M8" s="538"/>
      <c r="N8" s="538"/>
      <c r="O8" s="538"/>
      <c r="P8" s="538"/>
      <c r="Q8" s="538"/>
      <c r="R8" s="538"/>
      <c r="S8" s="538"/>
      <c r="T8" s="113" t="str">
        <f t="shared" ref="T8:T21" si="1">IF(AND(H8&lt;=C8,I8&lt;=C8,J8&lt;=C8),"Đúng","Sai")</f>
        <v>Đúng</v>
      </c>
      <c r="U8" s="113" t="str">
        <f t="shared" ref="U8:U21" si="2">IF(C8=K8+L8+M8,"Đúng","Sai")</f>
        <v>Đúng</v>
      </c>
      <c r="V8" s="113" t="str">
        <f t="shared" ref="V8:V21" si="3">IF(M8=N8+O8+P8,"Đúng","Sai")</f>
        <v>Đúng</v>
      </c>
    </row>
    <row r="9" spans="1:26" s="51" customFormat="1" ht="15" customHeight="1" x14ac:dyDescent="0.2">
      <c r="A9" s="556"/>
      <c r="B9" s="568" t="s">
        <v>125</v>
      </c>
      <c r="C9" s="350">
        <f>SUM(D9:G9)</f>
        <v>0</v>
      </c>
      <c r="D9" s="317"/>
      <c r="E9" s="328"/>
      <c r="F9" s="328"/>
      <c r="G9" s="328"/>
      <c r="H9" s="538"/>
      <c r="I9" s="538"/>
      <c r="J9" s="538"/>
      <c r="K9" s="538"/>
      <c r="L9" s="538"/>
      <c r="M9" s="538"/>
      <c r="N9" s="538"/>
      <c r="O9" s="538"/>
      <c r="P9" s="538"/>
      <c r="Q9" s="538"/>
      <c r="R9" s="538"/>
      <c r="S9" s="538"/>
      <c r="T9" s="113" t="str">
        <f t="shared" si="1"/>
        <v>Đúng</v>
      </c>
      <c r="U9" s="113" t="str">
        <f t="shared" si="2"/>
        <v>Đúng</v>
      </c>
      <c r="V9" s="113" t="str">
        <f t="shared" si="3"/>
        <v>Đúng</v>
      </c>
    </row>
    <row r="10" spans="1:26" s="51" customFormat="1" ht="15" customHeight="1" x14ac:dyDescent="0.2">
      <c r="A10" s="556"/>
      <c r="B10" s="557" t="s">
        <v>126</v>
      </c>
      <c r="C10" s="350">
        <f t="shared" ref="C10:C16" si="4">SUM(D10:G10)</f>
        <v>0</v>
      </c>
      <c r="D10" s="317"/>
      <c r="E10" s="328"/>
      <c r="F10" s="328"/>
      <c r="G10" s="328"/>
      <c r="H10" s="538"/>
      <c r="I10" s="538"/>
      <c r="J10" s="538"/>
      <c r="K10" s="538"/>
      <c r="L10" s="538"/>
      <c r="M10" s="538"/>
      <c r="N10" s="538"/>
      <c r="O10" s="538"/>
      <c r="P10" s="538"/>
      <c r="Q10" s="538"/>
      <c r="R10" s="538"/>
      <c r="S10" s="538"/>
      <c r="T10" s="113" t="str">
        <f t="shared" si="1"/>
        <v>Đúng</v>
      </c>
      <c r="U10" s="113" t="str">
        <f t="shared" si="2"/>
        <v>Đúng</v>
      </c>
      <c r="V10" s="113" t="str">
        <f t="shared" si="3"/>
        <v>Đúng</v>
      </c>
    </row>
    <row r="11" spans="1:26" s="51" customFormat="1" ht="15" customHeight="1" x14ac:dyDescent="0.2">
      <c r="A11" s="556"/>
      <c r="B11" s="557" t="s">
        <v>565</v>
      </c>
      <c r="C11" s="350">
        <f t="shared" si="4"/>
        <v>0</v>
      </c>
      <c r="D11" s="317"/>
      <c r="E11" s="538"/>
      <c r="F11" s="328"/>
      <c r="G11" s="328"/>
      <c r="H11" s="538"/>
      <c r="I11" s="538"/>
      <c r="J11" s="538"/>
      <c r="K11" s="538"/>
      <c r="L11" s="538"/>
      <c r="M11" s="538"/>
      <c r="N11" s="538"/>
      <c r="O11" s="538"/>
      <c r="P11" s="538"/>
      <c r="Q11" s="538"/>
      <c r="R11" s="538"/>
      <c r="S11" s="538"/>
      <c r="T11" s="113" t="str">
        <f t="shared" si="1"/>
        <v>Đúng</v>
      </c>
      <c r="U11" s="113" t="str">
        <f t="shared" si="2"/>
        <v>Đúng</v>
      </c>
      <c r="V11" s="113" t="str">
        <f t="shared" si="3"/>
        <v>Đúng</v>
      </c>
    </row>
    <row r="12" spans="1:26" s="51" customFormat="1" ht="15" customHeight="1" x14ac:dyDescent="0.2">
      <c r="A12" s="556"/>
      <c r="B12" s="557" t="s">
        <v>568</v>
      </c>
      <c r="C12" s="350">
        <f t="shared" si="4"/>
        <v>0</v>
      </c>
      <c r="D12" s="317"/>
      <c r="E12" s="538"/>
      <c r="F12" s="328"/>
      <c r="G12" s="328"/>
      <c r="H12" s="538"/>
      <c r="I12" s="538"/>
      <c r="J12" s="538"/>
      <c r="K12" s="538"/>
      <c r="L12" s="538"/>
      <c r="M12" s="538"/>
      <c r="N12" s="538"/>
      <c r="O12" s="538"/>
      <c r="P12" s="538"/>
      <c r="Q12" s="538"/>
      <c r="R12" s="538"/>
      <c r="S12" s="538"/>
      <c r="T12" s="113" t="str">
        <f t="shared" si="1"/>
        <v>Đúng</v>
      </c>
      <c r="U12" s="113" t="str">
        <f t="shared" si="2"/>
        <v>Đúng</v>
      </c>
      <c r="V12" s="113" t="str">
        <f t="shared" si="3"/>
        <v>Đúng</v>
      </c>
    </row>
    <row r="13" spans="1:26" s="51" customFormat="1" ht="27.75" customHeight="1" x14ac:dyDescent="0.2">
      <c r="A13" s="556"/>
      <c r="B13" s="557" t="s">
        <v>567</v>
      </c>
      <c r="C13" s="350">
        <f t="shared" si="4"/>
        <v>0</v>
      </c>
      <c r="D13" s="317"/>
      <c r="E13" s="538"/>
      <c r="F13" s="328"/>
      <c r="G13" s="328"/>
      <c r="H13" s="538"/>
      <c r="I13" s="538"/>
      <c r="J13" s="538"/>
      <c r="K13" s="538"/>
      <c r="L13" s="538"/>
      <c r="M13" s="538"/>
      <c r="N13" s="538"/>
      <c r="O13" s="538"/>
      <c r="P13" s="538"/>
      <c r="Q13" s="538"/>
      <c r="R13" s="538"/>
      <c r="S13" s="538"/>
      <c r="T13" s="113" t="str">
        <f t="shared" si="1"/>
        <v>Đúng</v>
      </c>
      <c r="U13" s="113" t="str">
        <f t="shared" si="2"/>
        <v>Đúng</v>
      </c>
      <c r="V13" s="113" t="str">
        <f t="shared" si="3"/>
        <v>Đúng</v>
      </c>
    </row>
    <row r="14" spans="1:26" s="51" customFormat="1" ht="15" customHeight="1" x14ac:dyDescent="0.2">
      <c r="A14" s="556"/>
      <c r="B14" s="557" t="s">
        <v>127</v>
      </c>
      <c r="C14" s="350">
        <f t="shared" si="4"/>
        <v>0</v>
      </c>
      <c r="D14" s="317"/>
      <c r="E14" s="538"/>
      <c r="F14" s="538"/>
      <c r="G14" s="538"/>
      <c r="H14" s="538"/>
      <c r="I14" s="538"/>
      <c r="J14" s="538"/>
      <c r="K14" s="538"/>
      <c r="L14" s="538"/>
      <c r="M14" s="538"/>
      <c r="N14" s="538"/>
      <c r="O14" s="538"/>
      <c r="P14" s="538"/>
      <c r="Q14" s="538"/>
      <c r="R14" s="538"/>
      <c r="S14" s="538"/>
      <c r="T14" s="113" t="str">
        <f t="shared" si="1"/>
        <v>Đúng</v>
      </c>
      <c r="U14" s="113" t="str">
        <f t="shared" si="2"/>
        <v>Đúng</v>
      </c>
      <c r="V14" s="113" t="str">
        <f t="shared" si="3"/>
        <v>Đúng</v>
      </c>
    </row>
    <row r="15" spans="1:26" s="51" customFormat="1" ht="15" customHeight="1" x14ac:dyDescent="0.2">
      <c r="A15" s="556"/>
      <c r="B15" s="557" t="s">
        <v>391</v>
      </c>
      <c r="C15" s="350">
        <f t="shared" si="4"/>
        <v>0</v>
      </c>
      <c r="D15" s="317"/>
      <c r="E15" s="538"/>
      <c r="F15" s="538"/>
      <c r="G15" s="538"/>
      <c r="H15" s="538"/>
      <c r="I15" s="538"/>
      <c r="J15" s="538"/>
      <c r="K15" s="538"/>
      <c r="L15" s="538"/>
      <c r="M15" s="538"/>
      <c r="N15" s="538"/>
      <c r="O15" s="538"/>
      <c r="P15" s="538"/>
      <c r="Q15" s="538"/>
      <c r="R15" s="538"/>
      <c r="S15" s="538"/>
      <c r="T15" s="113" t="str">
        <f t="shared" si="1"/>
        <v>Đúng</v>
      </c>
      <c r="U15" s="113" t="str">
        <f t="shared" si="2"/>
        <v>Đúng</v>
      </c>
      <c r="V15" s="113" t="str">
        <f t="shared" si="3"/>
        <v>Đúng</v>
      </c>
    </row>
    <row r="16" spans="1:26" s="51" customFormat="1" ht="15" customHeight="1" x14ac:dyDescent="0.2">
      <c r="A16" s="556"/>
      <c r="B16" s="690" t="s">
        <v>10</v>
      </c>
      <c r="C16" s="560">
        <f t="shared" si="4"/>
        <v>0</v>
      </c>
      <c r="D16" s="331"/>
      <c r="E16" s="355"/>
      <c r="F16" s="355"/>
      <c r="G16" s="355"/>
      <c r="H16" s="355"/>
      <c r="I16" s="355"/>
      <c r="J16" s="355"/>
      <c r="K16" s="355"/>
      <c r="L16" s="355"/>
      <c r="M16" s="355"/>
      <c r="N16" s="355"/>
      <c r="O16" s="355"/>
      <c r="P16" s="355"/>
      <c r="Q16" s="355"/>
      <c r="R16" s="355"/>
      <c r="S16" s="355"/>
      <c r="T16" s="113" t="str">
        <f t="shared" si="1"/>
        <v>Đúng</v>
      </c>
      <c r="U16" s="113" t="str">
        <f t="shared" si="2"/>
        <v>Đúng</v>
      </c>
      <c r="V16" s="113" t="str">
        <f t="shared" si="3"/>
        <v>Đúng</v>
      </c>
    </row>
    <row r="17" spans="1:25" s="51" customFormat="1" ht="15" customHeight="1" x14ac:dyDescent="0.2">
      <c r="A17" s="549" t="s">
        <v>23</v>
      </c>
      <c r="B17" s="550" t="s">
        <v>341</v>
      </c>
      <c r="C17" s="335">
        <f t="shared" ref="C17:S17" si="5">SUM(C18:C21)</f>
        <v>0</v>
      </c>
      <c r="D17" s="338">
        <f t="shared" si="5"/>
        <v>0</v>
      </c>
      <c r="E17" s="338">
        <f t="shared" si="5"/>
        <v>0</v>
      </c>
      <c r="F17" s="338">
        <f t="shared" si="5"/>
        <v>0</v>
      </c>
      <c r="G17" s="338">
        <f t="shared" si="5"/>
        <v>0</v>
      </c>
      <c r="H17" s="338">
        <f t="shared" si="5"/>
        <v>0</v>
      </c>
      <c r="I17" s="338">
        <f t="shared" si="5"/>
        <v>0</v>
      </c>
      <c r="J17" s="338">
        <f t="shared" si="5"/>
        <v>0</v>
      </c>
      <c r="K17" s="338">
        <f t="shared" si="5"/>
        <v>0</v>
      </c>
      <c r="L17" s="335">
        <f t="shared" si="5"/>
        <v>0</v>
      </c>
      <c r="M17" s="335">
        <f t="shared" si="5"/>
        <v>0</v>
      </c>
      <c r="N17" s="338">
        <f t="shared" si="5"/>
        <v>0</v>
      </c>
      <c r="O17" s="338">
        <f t="shared" si="5"/>
        <v>0</v>
      </c>
      <c r="P17" s="338">
        <f t="shared" si="5"/>
        <v>0</v>
      </c>
      <c r="Q17" s="338">
        <f t="shared" si="5"/>
        <v>0</v>
      </c>
      <c r="R17" s="338">
        <f t="shared" si="5"/>
        <v>0</v>
      </c>
      <c r="S17" s="338">
        <f t="shared" si="5"/>
        <v>0</v>
      </c>
      <c r="T17" s="113" t="str">
        <f t="shared" si="1"/>
        <v>Đúng</v>
      </c>
      <c r="U17" s="113" t="str">
        <f t="shared" si="2"/>
        <v>Đúng</v>
      </c>
      <c r="V17" s="113" t="str">
        <f t="shared" si="3"/>
        <v>Đúng</v>
      </c>
    </row>
    <row r="18" spans="1:25" s="51" customFormat="1" ht="15" customHeight="1" x14ac:dyDescent="0.2">
      <c r="A18" s="551"/>
      <c r="B18" s="552" t="s">
        <v>120</v>
      </c>
      <c r="C18" s="553">
        <f>SUM(D18:G18)</f>
        <v>0</v>
      </c>
      <c r="D18" s="348"/>
      <c r="E18" s="555"/>
      <c r="F18" s="555"/>
      <c r="G18" s="555"/>
      <c r="H18" s="555"/>
      <c r="I18" s="555"/>
      <c r="J18" s="555"/>
      <c r="K18" s="555"/>
      <c r="L18" s="567"/>
      <c r="M18" s="567"/>
      <c r="N18" s="555"/>
      <c r="O18" s="555"/>
      <c r="P18" s="555"/>
      <c r="Q18" s="555"/>
      <c r="R18" s="555"/>
      <c r="S18" s="555"/>
      <c r="T18" s="113" t="str">
        <f t="shared" si="1"/>
        <v>Đúng</v>
      </c>
      <c r="U18" s="113" t="str">
        <f t="shared" si="2"/>
        <v>Đúng</v>
      </c>
      <c r="V18" s="113" t="str">
        <f t="shared" si="3"/>
        <v>Đúng</v>
      </c>
    </row>
    <row r="19" spans="1:25" s="51" customFormat="1" ht="15" customHeight="1" x14ac:dyDescent="0.2">
      <c r="A19" s="556"/>
      <c r="B19" s="557" t="s">
        <v>21</v>
      </c>
      <c r="C19" s="350">
        <f>SUM(D19:G19)</f>
        <v>0</v>
      </c>
      <c r="D19" s="349"/>
      <c r="E19" s="538"/>
      <c r="F19" s="538"/>
      <c r="G19" s="538"/>
      <c r="H19" s="538"/>
      <c r="I19" s="538"/>
      <c r="J19" s="538"/>
      <c r="K19" s="538"/>
      <c r="L19" s="538"/>
      <c r="M19" s="538"/>
      <c r="N19" s="538"/>
      <c r="O19" s="538"/>
      <c r="P19" s="538"/>
      <c r="Q19" s="538"/>
      <c r="R19" s="538"/>
      <c r="S19" s="538"/>
      <c r="T19" s="113" t="str">
        <f t="shared" si="1"/>
        <v>Đúng</v>
      </c>
      <c r="U19" s="113" t="str">
        <f t="shared" si="2"/>
        <v>Đúng</v>
      </c>
      <c r="V19" s="113" t="str">
        <f t="shared" si="3"/>
        <v>Đúng</v>
      </c>
    </row>
    <row r="20" spans="1:25" s="51" customFormat="1" ht="15" customHeight="1" x14ac:dyDescent="0.2">
      <c r="A20" s="556"/>
      <c r="B20" s="557" t="s">
        <v>557</v>
      </c>
      <c r="C20" s="350">
        <f>SUM(D20:G20)</f>
        <v>0</v>
      </c>
      <c r="D20" s="349"/>
      <c r="E20" s="538"/>
      <c r="F20" s="538"/>
      <c r="G20" s="538"/>
      <c r="H20" s="538"/>
      <c r="I20" s="538"/>
      <c r="J20" s="538"/>
      <c r="K20" s="538"/>
      <c r="L20" s="538"/>
      <c r="M20" s="538"/>
      <c r="N20" s="538"/>
      <c r="O20" s="538"/>
      <c r="P20" s="538"/>
      <c r="Q20" s="538"/>
      <c r="R20" s="538"/>
      <c r="S20" s="538"/>
      <c r="T20" s="113" t="str">
        <f t="shared" si="1"/>
        <v>Đúng</v>
      </c>
      <c r="U20" s="113" t="str">
        <f t="shared" si="2"/>
        <v>Đúng</v>
      </c>
      <c r="V20" s="113" t="str">
        <f t="shared" si="3"/>
        <v>Đúng</v>
      </c>
    </row>
    <row r="21" spans="1:25" s="51" customFormat="1" ht="15" customHeight="1" x14ac:dyDescent="0.2">
      <c r="A21" s="565"/>
      <c r="B21" s="691" t="s">
        <v>22</v>
      </c>
      <c r="C21" s="341">
        <f>SUM(D21:G21)</f>
        <v>0</v>
      </c>
      <c r="D21" s="561"/>
      <c r="E21" s="562"/>
      <c r="F21" s="562"/>
      <c r="G21" s="562"/>
      <c r="H21" s="562"/>
      <c r="I21" s="562"/>
      <c r="J21" s="562"/>
      <c r="K21" s="562"/>
      <c r="L21" s="538"/>
      <c r="M21" s="355"/>
      <c r="N21" s="562"/>
      <c r="O21" s="562"/>
      <c r="P21" s="562"/>
      <c r="Q21" s="562"/>
      <c r="R21" s="562"/>
      <c r="S21" s="562"/>
      <c r="T21" s="113" t="str">
        <f t="shared" si="1"/>
        <v>Đúng</v>
      </c>
      <c r="U21" s="113" t="str">
        <f t="shared" si="2"/>
        <v>Đúng</v>
      </c>
      <c r="V21" s="113" t="str">
        <f t="shared" si="3"/>
        <v>Đúng</v>
      </c>
    </row>
    <row r="22" spans="1:25" s="51" customFormat="1" ht="15" customHeight="1" x14ac:dyDescent="0.2">
      <c r="A22" s="563" t="s">
        <v>28</v>
      </c>
      <c r="B22" s="564" t="s">
        <v>5</v>
      </c>
      <c r="C22" s="335">
        <f>SUM(C23:C25)</f>
        <v>0</v>
      </c>
      <c r="D22" s="335">
        <f t="shared" ref="D22:G22" si="6">SUM(D23:D25)</f>
        <v>0</v>
      </c>
      <c r="E22" s="335">
        <f t="shared" si="6"/>
        <v>0</v>
      </c>
      <c r="F22" s="335">
        <f t="shared" si="6"/>
        <v>0</v>
      </c>
      <c r="G22" s="335">
        <f t="shared" si="6"/>
        <v>0</v>
      </c>
      <c r="H22" s="543"/>
      <c r="I22" s="543"/>
      <c r="J22" s="543"/>
      <c r="K22" s="543"/>
      <c r="L22" s="543"/>
      <c r="M22" s="543"/>
      <c r="N22" s="543"/>
      <c r="O22" s="543"/>
      <c r="P22" s="543"/>
      <c r="Q22" s="543"/>
      <c r="R22" s="543"/>
      <c r="S22" s="543"/>
      <c r="T22" s="54"/>
      <c r="U22" s="54"/>
      <c r="V22" s="54"/>
      <c r="W22" s="113"/>
      <c r="X22" s="113"/>
      <c r="Y22" s="113"/>
    </row>
    <row r="23" spans="1:25" s="51" customFormat="1" ht="15" customHeight="1" x14ac:dyDescent="0.2">
      <c r="A23" s="569"/>
      <c r="B23" s="570" t="s">
        <v>378</v>
      </c>
      <c r="C23" s="560">
        <f>SUM(D23:J23)</f>
        <v>0</v>
      </c>
      <c r="D23" s="332"/>
      <c r="E23" s="332"/>
      <c r="F23" s="571"/>
      <c r="G23" s="571"/>
      <c r="H23" s="575"/>
      <c r="I23" s="575"/>
      <c r="J23" s="575"/>
      <c r="K23" s="575"/>
      <c r="L23" s="575"/>
      <c r="M23" s="575"/>
      <c r="N23" s="575"/>
      <c r="O23" s="545"/>
      <c r="P23" s="545"/>
      <c r="Q23" s="575"/>
      <c r="R23" s="575"/>
      <c r="S23" s="575"/>
      <c r="T23" s="54"/>
      <c r="U23" s="54"/>
      <c r="V23" s="54"/>
      <c r="W23" s="113"/>
      <c r="X23" s="113"/>
      <c r="Y23" s="113"/>
    </row>
    <row r="24" spans="1:25" s="51" customFormat="1" ht="15" customHeight="1" x14ac:dyDescent="0.2">
      <c r="A24" s="569"/>
      <c r="B24" s="570" t="s">
        <v>113</v>
      </c>
      <c r="C24" s="560">
        <f>SUM(D24:J24)</f>
        <v>0</v>
      </c>
      <c r="D24" s="332"/>
      <c r="E24" s="332"/>
      <c r="F24" s="571"/>
      <c r="G24" s="571"/>
      <c r="H24" s="575"/>
      <c r="I24" s="575"/>
      <c r="J24" s="575"/>
      <c r="K24" s="575"/>
      <c r="L24" s="575"/>
      <c r="M24" s="575"/>
      <c r="N24" s="575"/>
      <c r="O24" s="545"/>
      <c r="P24" s="545"/>
      <c r="Q24" s="575"/>
      <c r="R24" s="575"/>
      <c r="S24" s="575"/>
      <c r="T24" s="54"/>
      <c r="U24" s="54"/>
      <c r="V24" s="54"/>
      <c r="W24" s="113"/>
      <c r="X24" s="113"/>
      <c r="Y24" s="113"/>
    </row>
    <row r="25" spans="1:25" s="51" customFormat="1" ht="15" customHeight="1" x14ac:dyDescent="0.2">
      <c r="A25" s="569"/>
      <c r="B25" s="570" t="s">
        <v>114</v>
      </c>
      <c r="C25" s="560">
        <f t="shared" ref="C25:C28" si="7">SUM(D25:J25)</f>
        <v>0</v>
      </c>
      <c r="D25" s="332"/>
      <c r="E25" s="332"/>
      <c r="F25" s="571"/>
      <c r="G25" s="571"/>
      <c r="H25" s="575"/>
      <c r="I25" s="575"/>
      <c r="J25" s="575"/>
      <c r="K25" s="575"/>
      <c r="L25" s="575"/>
      <c r="M25" s="575"/>
      <c r="N25" s="575"/>
      <c r="O25" s="545"/>
      <c r="P25" s="545"/>
      <c r="Q25" s="575"/>
      <c r="R25" s="575"/>
      <c r="S25" s="575"/>
      <c r="T25" s="54"/>
      <c r="U25" s="54"/>
      <c r="V25" s="54"/>
      <c r="W25" s="113"/>
      <c r="X25" s="113"/>
      <c r="Y25" s="113"/>
    </row>
    <row r="26" spans="1:25" s="51" customFormat="1" ht="15" customHeight="1" x14ac:dyDescent="0.2">
      <c r="A26" s="569"/>
      <c r="B26" s="570" t="s">
        <v>116</v>
      </c>
      <c r="C26" s="560">
        <f t="shared" si="7"/>
        <v>0</v>
      </c>
      <c r="D26" s="332"/>
      <c r="E26" s="332"/>
      <c r="F26" s="571"/>
      <c r="G26" s="571"/>
      <c r="H26" s="575"/>
      <c r="I26" s="575"/>
      <c r="J26" s="575"/>
      <c r="K26" s="575"/>
      <c r="L26" s="575"/>
      <c r="M26" s="575"/>
      <c r="N26" s="575"/>
      <c r="O26" s="545"/>
      <c r="P26" s="545"/>
      <c r="Q26" s="575"/>
      <c r="R26" s="575"/>
      <c r="S26" s="575"/>
      <c r="T26" s="54"/>
      <c r="U26" s="54"/>
      <c r="V26" s="54"/>
      <c r="W26" s="113"/>
      <c r="X26" s="113"/>
      <c r="Y26" s="113"/>
    </row>
    <row r="27" spans="1:25" s="51" customFormat="1" ht="15" customHeight="1" x14ac:dyDescent="0.2">
      <c r="A27" s="569"/>
      <c r="B27" s="570" t="s">
        <v>117</v>
      </c>
      <c r="C27" s="560">
        <f t="shared" si="7"/>
        <v>0</v>
      </c>
      <c r="D27" s="332"/>
      <c r="E27" s="332"/>
      <c r="F27" s="571"/>
      <c r="G27" s="571"/>
      <c r="H27" s="575"/>
      <c r="I27" s="575"/>
      <c r="J27" s="575"/>
      <c r="K27" s="575"/>
      <c r="L27" s="575"/>
      <c r="M27" s="575"/>
      <c r="N27" s="575"/>
      <c r="O27" s="545"/>
      <c r="P27" s="545"/>
      <c r="Q27" s="575"/>
      <c r="R27" s="575"/>
      <c r="S27" s="575"/>
      <c r="T27" s="54"/>
      <c r="U27" s="54"/>
      <c r="V27" s="54"/>
      <c r="W27" s="113"/>
      <c r="X27" s="113"/>
      <c r="Y27" s="113"/>
    </row>
    <row r="28" spans="1:25" s="51" customFormat="1" ht="15" customHeight="1" x14ac:dyDescent="0.2">
      <c r="A28" s="569"/>
      <c r="B28" s="570" t="s">
        <v>118</v>
      </c>
      <c r="C28" s="560">
        <f t="shared" si="7"/>
        <v>0</v>
      </c>
      <c r="D28" s="332"/>
      <c r="E28" s="332"/>
      <c r="F28" s="571"/>
      <c r="G28" s="571"/>
      <c r="H28" s="575"/>
      <c r="I28" s="575"/>
      <c r="J28" s="575"/>
      <c r="K28" s="575"/>
      <c r="L28" s="575"/>
      <c r="M28" s="575"/>
      <c r="N28" s="575"/>
      <c r="O28" s="575"/>
      <c r="P28" s="575"/>
      <c r="Q28" s="575"/>
      <c r="R28" s="575"/>
      <c r="S28" s="575"/>
      <c r="T28" s="54"/>
      <c r="U28" s="54"/>
      <c r="V28" s="54"/>
      <c r="W28" s="113"/>
      <c r="X28" s="113"/>
      <c r="Y28" s="113"/>
    </row>
    <row r="29" spans="1:25" s="51" customFormat="1" ht="15" customHeight="1" x14ac:dyDescent="0.2">
      <c r="A29" s="563"/>
      <c r="B29" s="572" t="s">
        <v>128</v>
      </c>
      <c r="C29" s="573">
        <f>SUM(D29:G29)</f>
        <v>0</v>
      </c>
      <c r="D29" s="692"/>
      <c r="E29" s="692"/>
      <c r="F29" s="692"/>
      <c r="G29" s="692"/>
      <c r="H29" s="576"/>
      <c r="I29" s="576"/>
      <c r="J29" s="576"/>
      <c r="K29" s="576"/>
      <c r="L29" s="576"/>
      <c r="M29" s="576"/>
      <c r="N29" s="576"/>
      <c r="O29" s="576"/>
      <c r="P29" s="576"/>
      <c r="Q29" s="576"/>
      <c r="R29" s="576"/>
      <c r="S29" s="576"/>
      <c r="T29" s="301"/>
    </row>
    <row r="30" spans="1:25" s="54" customFormat="1" ht="25.5" customHeight="1" x14ac:dyDescent="0.2">
      <c r="A30" s="52"/>
      <c r="C30" s="307" t="str">
        <f t="shared" ref="C30:S30" si="8">IF(C7=C17, "Đúng","Sai")</f>
        <v>Đúng</v>
      </c>
      <c r="D30" s="307" t="str">
        <f t="shared" si="8"/>
        <v>Đúng</v>
      </c>
      <c r="E30" s="307" t="str">
        <f t="shared" si="8"/>
        <v>Đúng</v>
      </c>
      <c r="F30" s="307" t="str">
        <f t="shared" si="8"/>
        <v>Đúng</v>
      </c>
      <c r="G30" s="307" t="str">
        <f t="shared" si="8"/>
        <v>Đúng</v>
      </c>
      <c r="H30" s="307" t="str">
        <f t="shared" si="8"/>
        <v>Đúng</v>
      </c>
      <c r="I30" s="307" t="str">
        <f t="shared" si="8"/>
        <v>Đúng</v>
      </c>
      <c r="J30" s="307" t="str">
        <f t="shared" si="8"/>
        <v>Đúng</v>
      </c>
      <c r="K30" s="307" t="str">
        <f t="shared" si="8"/>
        <v>Đúng</v>
      </c>
      <c r="L30" s="307" t="str">
        <f t="shared" si="8"/>
        <v>Đúng</v>
      </c>
      <c r="M30" s="307" t="str">
        <f t="shared" si="8"/>
        <v>Đúng</v>
      </c>
      <c r="N30" s="307" t="str">
        <f t="shared" si="8"/>
        <v>Đúng</v>
      </c>
      <c r="O30" s="307" t="str">
        <f t="shared" si="8"/>
        <v>Đúng</v>
      </c>
      <c r="P30" s="307" t="str">
        <f t="shared" si="8"/>
        <v>Đúng</v>
      </c>
      <c r="Q30" s="307" t="str">
        <f t="shared" si="8"/>
        <v>Đúng</v>
      </c>
      <c r="R30" s="307" t="str">
        <f t="shared" si="8"/>
        <v>Đúng</v>
      </c>
      <c r="S30" s="307" t="str">
        <f t="shared" si="8"/>
        <v>Đúng</v>
      </c>
      <c r="T30" s="59"/>
      <c r="U30" s="47"/>
      <c r="V30" s="47"/>
    </row>
    <row r="31" spans="1:25" x14ac:dyDescent="0.25">
      <c r="C31" s="307" t="str">
        <f>IF(C29&lt;=C7,"Đúng","Sai")</f>
        <v>Đúng</v>
      </c>
      <c r="D31" s="307" t="str">
        <f>IF(D29&lt;=D7,"Đúng","Sai")</f>
        <v>Đúng</v>
      </c>
      <c r="E31" s="307" t="str">
        <f>IF(E29&lt;=E7,"Đúng","Sai")</f>
        <v>Đúng</v>
      </c>
      <c r="F31" s="307" t="str">
        <f>IF(F29&lt;=F7,"Đúng","Sai")</f>
        <v>Đúng</v>
      </c>
      <c r="G31" s="307" t="str">
        <f>IF(G29&lt;=G7,"Đúng","Sai")</f>
        <v>Đúng</v>
      </c>
      <c r="H31" s="13"/>
      <c r="I31" s="13"/>
      <c r="J31" s="13"/>
      <c r="K31" s="13"/>
      <c r="L31" s="13"/>
      <c r="M31" s="13"/>
      <c r="N31" s="13"/>
      <c r="O31" s="13"/>
      <c r="P31" s="13"/>
      <c r="Q31" s="13"/>
      <c r="R31" s="13"/>
      <c r="S31" s="13"/>
      <c r="T31" s="13"/>
    </row>
    <row r="32" spans="1:25" x14ac:dyDescent="0.25">
      <c r="C32" s="56"/>
      <c r="D32" s="13"/>
      <c r="E32" s="13"/>
      <c r="F32" s="13"/>
      <c r="G32" s="13"/>
      <c r="H32" s="13"/>
      <c r="I32" s="13"/>
      <c r="J32" s="13"/>
      <c r="K32" s="86"/>
      <c r="L32" s="13"/>
      <c r="M32" s="13"/>
      <c r="N32" s="13"/>
      <c r="O32" s="13"/>
      <c r="P32" s="13"/>
      <c r="Q32" s="13"/>
      <c r="R32" s="13"/>
      <c r="S32" s="13"/>
      <c r="T32" s="13"/>
    </row>
    <row r="33" spans="3:20" x14ac:dyDescent="0.25">
      <c r="C33" s="56"/>
      <c r="D33" s="13"/>
      <c r="E33" s="13"/>
      <c r="F33" s="13"/>
      <c r="G33" s="13"/>
      <c r="H33" s="13"/>
      <c r="I33" s="13"/>
      <c r="J33" s="13"/>
      <c r="K33" s="86"/>
      <c r="L33" s="13"/>
      <c r="M33" s="13"/>
      <c r="N33" s="13"/>
      <c r="O33" s="13"/>
      <c r="P33" s="13"/>
      <c r="Q33" s="13"/>
      <c r="R33" s="13"/>
      <c r="S33" s="13"/>
      <c r="T33" s="13"/>
    </row>
    <row r="34" spans="3:20" x14ac:dyDescent="0.25">
      <c r="C34" s="56"/>
      <c r="D34" s="13"/>
      <c r="E34" s="13"/>
      <c r="F34" s="13"/>
      <c r="G34" s="13"/>
      <c r="H34" s="13"/>
      <c r="I34" s="13"/>
      <c r="J34" s="13"/>
      <c r="K34" s="86"/>
      <c r="L34" s="13"/>
      <c r="M34" s="13"/>
      <c r="N34" s="13"/>
      <c r="O34" s="13"/>
      <c r="P34" s="13"/>
      <c r="Q34" s="13"/>
      <c r="R34" s="13"/>
      <c r="S34" s="13"/>
      <c r="T34" s="13"/>
    </row>
  </sheetData>
  <sheetProtection formatCells="0" formatColumns="0" formatRows="0"/>
  <mergeCells count="21">
    <mergeCell ref="R1:S1"/>
    <mergeCell ref="A1:Q1"/>
    <mergeCell ref="I4:I5"/>
    <mergeCell ref="J4:J5"/>
    <mergeCell ref="A2:E2"/>
    <mergeCell ref="A3:A5"/>
    <mergeCell ref="B3:B5"/>
    <mergeCell ref="C3:C5"/>
    <mergeCell ref="D3:G3"/>
    <mergeCell ref="H3:J3"/>
    <mergeCell ref="K3:S3"/>
    <mergeCell ref="K4:K5"/>
    <mergeCell ref="M4:M5"/>
    <mergeCell ref="N4:P4"/>
    <mergeCell ref="Q4:S4"/>
    <mergeCell ref="L4:L5"/>
    <mergeCell ref="D4:D5"/>
    <mergeCell ref="E4:E5"/>
    <mergeCell ref="F4:F5"/>
    <mergeCell ref="G4:G5"/>
    <mergeCell ref="H4:H5"/>
  </mergeCells>
  <conditionalFormatting sqref="T1:T21 U7:V21 T29:T1048576 A30:XFD30 C31:G31">
    <cfRule type="cellIs" dxfId="9" priority="5" operator="equal">
      <formula>"Đúng"</formula>
    </cfRule>
  </conditionalFormatting>
  <conditionalFormatting sqref="W22:Y28">
    <cfRule type="cellIs" dxfId="8" priority="1" operator="equal">
      <formula>"Đúng"</formula>
    </cfRule>
  </conditionalFormatting>
  <pageMargins left="0.51181102362204722" right="0.23622047244094491" top="0.36" bottom="0.23622047244094491" header="0" footer="0"/>
  <pageSetup paperSize="9" scale="9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00000"/>
    <pageSetUpPr fitToPage="1"/>
  </sheetPr>
  <dimension ref="A1:AJ25"/>
  <sheetViews>
    <sheetView zoomScale="130" zoomScaleNormal="130" workbookViewId="0">
      <selection activeCell="S11" sqref="S11"/>
    </sheetView>
  </sheetViews>
  <sheetFormatPr defaultColWidth="5.42578125" defaultRowHeight="15.75" x14ac:dyDescent="0.25"/>
  <cols>
    <col min="1" max="1" width="4.140625" style="20" customWidth="1"/>
    <col min="2" max="2" width="29.42578125" style="2" customWidth="1"/>
    <col min="3" max="3" width="4.140625" style="19" customWidth="1"/>
    <col min="4" max="4" width="3.42578125" style="2" customWidth="1"/>
    <col min="5" max="5" width="4" style="2" customWidth="1"/>
    <col min="6" max="6" width="4.42578125" style="2" customWidth="1"/>
    <col min="7" max="7" width="3.42578125" style="2" customWidth="1"/>
    <col min="8" max="8" width="3.7109375" style="2" customWidth="1"/>
    <col min="9" max="9" width="4.28515625" style="2" customWidth="1"/>
    <col min="10" max="10" width="3.85546875" style="2" customWidth="1"/>
    <col min="11" max="11" width="4.140625" style="2" customWidth="1"/>
    <col min="12" max="12" width="4.28515625" style="2" customWidth="1"/>
    <col min="13" max="13" width="4.42578125" style="2" customWidth="1"/>
    <col min="14" max="16" width="4.7109375" style="2" customWidth="1"/>
    <col min="17" max="17" width="4.85546875" style="2" customWidth="1"/>
    <col min="18" max="18" width="5.140625" style="2" customWidth="1"/>
    <col min="19" max="19" width="6" style="2" customWidth="1"/>
    <col min="20" max="21" width="4.42578125" style="2" customWidth="1"/>
    <col min="22" max="24" width="5" style="2" customWidth="1"/>
    <col min="25" max="25" width="5.85546875" style="2" customWidth="1"/>
    <col min="26" max="26" width="6.140625" style="2" customWidth="1"/>
    <col min="27" max="27" width="5" style="2" customWidth="1"/>
    <col min="28" max="28" width="3.85546875" style="2" customWidth="1"/>
    <col min="29" max="30" width="4" style="2" customWidth="1"/>
    <col min="31" max="31" width="3.85546875" style="2" customWidth="1"/>
    <col min="32" max="32" width="4" style="2" customWidth="1"/>
    <col min="33" max="35" width="5.42578125" style="2"/>
    <col min="36" max="36" width="7" style="2" customWidth="1"/>
    <col min="37" max="257" width="5.42578125" style="2"/>
    <col min="258" max="258" width="4.140625" style="2" customWidth="1"/>
    <col min="259" max="259" width="26.28515625" style="2" customWidth="1"/>
    <col min="260" max="260" width="4.140625" style="2" customWidth="1"/>
    <col min="261" max="261" width="3.42578125" style="2" customWidth="1"/>
    <col min="262" max="262" width="4" style="2" customWidth="1"/>
    <col min="263" max="263" width="3.7109375" style="2" customWidth="1"/>
    <col min="264" max="264" width="3.42578125" style="2" customWidth="1"/>
    <col min="265" max="265" width="3.85546875" style="2" customWidth="1"/>
    <col min="266" max="266" width="3.42578125" style="2" customWidth="1"/>
    <col min="267" max="267" width="3.7109375" style="2" customWidth="1"/>
    <col min="268" max="268" width="3.28515625" style="2" customWidth="1"/>
    <col min="269" max="269" width="4.7109375" style="2" customWidth="1"/>
    <col min="270" max="270" width="3.42578125" style="2" customWidth="1"/>
    <col min="271" max="271" width="3.140625" style="2" customWidth="1"/>
    <col min="272" max="272" width="3.42578125" style="2" customWidth="1"/>
    <col min="273" max="274" width="3.7109375" style="2" customWidth="1"/>
    <col min="275" max="276" width="3.42578125" style="2" customWidth="1"/>
    <col min="277" max="277" width="4.140625" style="2" customWidth="1"/>
    <col min="278" max="278" width="3.7109375" style="2" customWidth="1"/>
    <col min="279" max="279" width="3.85546875" style="2" customWidth="1"/>
    <col min="280" max="280" width="3.42578125" style="2" customWidth="1"/>
    <col min="281" max="281" width="4" style="2" customWidth="1"/>
    <col min="282" max="282" width="3" style="2" customWidth="1"/>
    <col min="283" max="284" width="3.42578125" style="2" customWidth="1"/>
    <col min="285" max="285" width="3.7109375" style="2" customWidth="1"/>
    <col min="286" max="286" width="3" style="2" customWidth="1"/>
    <col min="287" max="287" width="3.85546875" style="2" customWidth="1"/>
    <col min="288" max="288" width="4" style="2" customWidth="1"/>
    <col min="289" max="289" width="3.85546875" style="2" customWidth="1"/>
    <col min="290" max="290" width="4" style="2" customWidth="1"/>
    <col min="291" max="513" width="5.42578125" style="2"/>
    <col min="514" max="514" width="4.140625" style="2" customWidth="1"/>
    <col min="515" max="515" width="26.28515625" style="2" customWidth="1"/>
    <col min="516" max="516" width="4.140625" style="2" customWidth="1"/>
    <col min="517" max="517" width="3.42578125" style="2" customWidth="1"/>
    <col min="518" max="518" width="4" style="2" customWidth="1"/>
    <col min="519" max="519" width="3.7109375" style="2" customWidth="1"/>
    <col min="520" max="520" width="3.42578125" style="2" customWidth="1"/>
    <col min="521" max="521" width="3.85546875" style="2" customWidth="1"/>
    <col min="522" max="522" width="3.42578125" style="2" customWidth="1"/>
    <col min="523" max="523" width="3.7109375" style="2" customWidth="1"/>
    <col min="524" max="524" width="3.28515625" style="2" customWidth="1"/>
    <col min="525" max="525" width="4.7109375" style="2" customWidth="1"/>
    <col min="526" max="526" width="3.42578125" style="2" customWidth="1"/>
    <col min="527" max="527" width="3.140625" style="2" customWidth="1"/>
    <col min="528" max="528" width="3.42578125" style="2" customWidth="1"/>
    <col min="529" max="530" width="3.7109375" style="2" customWidth="1"/>
    <col min="531" max="532" width="3.42578125" style="2" customWidth="1"/>
    <col min="533" max="533" width="4.140625" style="2" customWidth="1"/>
    <col min="534" max="534" width="3.7109375" style="2" customWidth="1"/>
    <col min="535" max="535" width="3.85546875" style="2" customWidth="1"/>
    <col min="536" max="536" width="3.42578125" style="2" customWidth="1"/>
    <col min="537" max="537" width="4" style="2" customWidth="1"/>
    <col min="538" max="538" width="3" style="2" customWidth="1"/>
    <col min="539" max="540" width="3.42578125" style="2" customWidth="1"/>
    <col min="541" max="541" width="3.7109375" style="2" customWidth="1"/>
    <col min="542" max="542" width="3" style="2" customWidth="1"/>
    <col min="543" max="543" width="3.85546875" style="2" customWidth="1"/>
    <col min="544" max="544" width="4" style="2" customWidth="1"/>
    <col min="545" max="545" width="3.85546875" style="2" customWidth="1"/>
    <col min="546" max="546" width="4" style="2" customWidth="1"/>
    <col min="547" max="769" width="5.42578125" style="2"/>
    <col min="770" max="770" width="4.140625" style="2" customWidth="1"/>
    <col min="771" max="771" width="26.28515625" style="2" customWidth="1"/>
    <col min="772" max="772" width="4.140625" style="2" customWidth="1"/>
    <col min="773" max="773" width="3.42578125" style="2" customWidth="1"/>
    <col min="774" max="774" width="4" style="2" customWidth="1"/>
    <col min="775" max="775" width="3.7109375" style="2" customWidth="1"/>
    <col min="776" max="776" width="3.42578125" style="2" customWidth="1"/>
    <col min="777" max="777" width="3.85546875" style="2" customWidth="1"/>
    <col min="778" max="778" width="3.42578125" style="2" customWidth="1"/>
    <col min="779" max="779" width="3.7109375" style="2" customWidth="1"/>
    <col min="780" max="780" width="3.28515625" style="2" customWidth="1"/>
    <col min="781" max="781" width="4.7109375" style="2" customWidth="1"/>
    <col min="782" max="782" width="3.42578125" style="2" customWidth="1"/>
    <col min="783" max="783" width="3.140625" style="2" customWidth="1"/>
    <col min="784" max="784" width="3.42578125" style="2" customWidth="1"/>
    <col min="785" max="786" width="3.7109375" style="2" customWidth="1"/>
    <col min="787" max="788" width="3.42578125" style="2" customWidth="1"/>
    <col min="789" max="789" width="4.140625" style="2" customWidth="1"/>
    <col min="790" max="790" width="3.7109375" style="2" customWidth="1"/>
    <col min="791" max="791" width="3.85546875" style="2" customWidth="1"/>
    <col min="792" max="792" width="3.42578125" style="2" customWidth="1"/>
    <col min="793" max="793" width="4" style="2" customWidth="1"/>
    <col min="794" max="794" width="3" style="2" customWidth="1"/>
    <col min="795" max="796" width="3.42578125" style="2" customWidth="1"/>
    <col min="797" max="797" width="3.7109375" style="2" customWidth="1"/>
    <col min="798" max="798" width="3" style="2" customWidth="1"/>
    <col min="799" max="799" width="3.85546875" style="2" customWidth="1"/>
    <col min="800" max="800" width="4" style="2" customWidth="1"/>
    <col min="801" max="801" width="3.85546875" style="2" customWidth="1"/>
    <col min="802" max="802" width="4" style="2" customWidth="1"/>
    <col min="803" max="1025" width="5.42578125" style="2"/>
    <col min="1026" max="1026" width="4.140625" style="2" customWidth="1"/>
    <col min="1027" max="1027" width="26.28515625" style="2" customWidth="1"/>
    <col min="1028" max="1028" width="4.140625" style="2" customWidth="1"/>
    <col min="1029" max="1029" width="3.42578125" style="2" customWidth="1"/>
    <col min="1030" max="1030" width="4" style="2" customWidth="1"/>
    <col min="1031" max="1031" width="3.7109375" style="2" customWidth="1"/>
    <col min="1032" max="1032" width="3.42578125" style="2" customWidth="1"/>
    <col min="1033" max="1033" width="3.85546875" style="2" customWidth="1"/>
    <col min="1034" max="1034" width="3.42578125" style="2" customWidth="1"/>
    <col min="1035" max="1035" width="3.7109375" style="2" customWidth="1"/>
    <col min="1036" max="1036" width="3.28515625" style="2" customWidth="1"/>
    <col min="1037" max="1037" width="4.7109375" style="2" customWidth="1"/>
    <col min="1038" max="1038" width="3.42578125" style="2" customWidth="1"/>
    <col min="1039" max="1039" width="3.140625" style="2" customWidth="1"/>
    <col min="1040" max="1040" width="3.42578125" style="2" customWidth="1"/>
    <col min="1041" max="1042" width="3.7109375" style="2" customWidth="1"/>
    <col min="1043" max="1044" width="3.42578125" style="2" customWidth="1"/>
    <col min="1045" max="1045" width="4.140625" style="2" customWidth="1"/>
    <col min="1046" max="1046" width="3.7109375" style="2" customWidth="1"/>
    <col min="1047" max="1047" width="3.85546875" style="2" customWidth="1"/>
    <col min="1048" max="1048" width="3.42578125" style="2" customWidth="1"/>
    <col min="1049" max="1049" width="4" style="2" customWidth="1"/>
    <col min="1050" max="1050" width="3" style="2" customWidth="1"/>
    <col min="1051" max="1052" width="3.42578125" style="2" customWidth="1"/>
    <col min="1053" max="1053" width="3.7109375" style="2" customWidth="1"/>
    <col min="1054" max="1054" width="3" style="2" customWidth="1"/>
    <col min="1055" max="1055" width="3.85546875" style="2" customWidth="1"/>
    <col min="1056" max="1056" width="4" style="2" customWidth="1"/>
    <col min="1057" max="1057" width="3.85546875" style="2" customWidth="1"/>
    <col min="1058" max="1058" width="4" style="2" customWidth="1"/>
    <col min="1059" max="1281" width="5.42578125" style="2"/>
    <col min="1282" max="1282" width="4.140625" style="2" customWidth="1"/>
    <col min="1283" max="1283" width="26.28515625" style="2" customWidth="1"/>
    <col min="1284" max="1284" width="4.140625" style="2" customWidth="1"/>
    <col min="1285" max="1285" width="3.42578125" style="2" customWidth="1"/>
    <col min="1286" max="1286" width="4" style="2" customWidth="1"/>
    <col min="1287" max="1287" width="3.7109375" style="2" customWidth="1"/>
    <col min="1288" max="1288" width="3.42578125" style="2" customWidth="1"/>
    <col min="1289" max="1289" width="3.85546875" style="2" customWidth="1"/>
    <col min="1290" max="1290" width="3.42578125" style="2" customWidth="1"/>
    <col min="1291" max="1291" width="3.7109375" style="2" customWidth="1"/>
    <col min="1292" max="1292" width="3.28515625" style="2" customWidth="1"/>
    <col min="1293" max="1293" width="4.7109375" style="2" customWidth="1"/>
    <col min="1294" max="1294" width="3.42578125" style="2" customWidth="1"/>
    <col min="1295" max="1295" width="3.140625" style="2" customWidth="1"/>
    <col min="1296" max="1296" width="3.42578125" style="2" customWidth="1"/>
    <col min="1297" max="1298" width="3.7109375" style="2" customWidth="1"/>
    <col min="1299" max="1300" width="3.42578125" style="2" customWidth="1"/>
    <col min="1301" max="1301" width="4.140625" style="2" customWidth="1"/>
    <col min="1302" max="1302" width="3.7109375" style="2" customWidth="1"/>
    <col min="1303" max="1303" width="3.85546875" style="2" customWidth="1"/>
    <col min="1304" max="1304" width="3.42578125" style="2" customWidth="1"/>
    <col min="1305" max="1305" width="4" style="2" customWidth="1"/>
    <col min="1306" max="1306" width="3" style="2" customWidth="1"/>
    <col min="1307" max="1308" width="3.42578125" style="2" customWidth="1"/>
    <col min="1309" max="1309" width="3.7109375" style="2" customWidth="1"/>
    <col min="1310" max="1310" width="3" style="2" customWidth="1"/>
    <col min="1311" max="1311" width="3.85546875" style="2" customWidth="1"/>
    <col min="1312" max="1312" width="4" style="2" customWidth="1"/>
    <col min="1313" max="1313" width="3.85546875" style="2" customWidth="1"/>
    <col min="1314" max="1314" width="4" style="2" customWidth="1"/>
    <col min="1315" max="1537" width="5.42578125" style="2"/>
    <col min="1538" max="1538" width="4.140625" style="2" customWidth="1"/>
    <col min="1539" max="1539" width="26.28515625" style="2" customWidth="1"/>
    <col min="1540" max="1540" width="4.140625" style="2" customWidth="1"/>
    <col min="1541" max="1541" width="3.42578125" style="2" customWidth="1"/>
    <col min="1542" max="1542" width="4" style="2" customWidth="1"/>
    <col min="1543" max="1543" width="3.7109375" style="2" customWidth="1"/>
    <col min="1544" max="1544" width="3.42578125" style="2" customWidth="1"/>
    <col min="1545" max="1545" width="3.85546875" style="2" customWidth="1"/>
    <col min="1546" max="1546" width="3.42578125" style="2" customWidth="1"/>
    <col min="1547" max="1547" width="3.7109375" style="2" customWidth="1"/>
    <col min="1548" max="1548" width="3.28515625" style="2" customWidth="1"/>
    <col min="1549" max="1549" width="4.7109375" style="2" customWidth="1"/>
    <col min="1550" max="1550" width="3.42578125" style="2" customWidth="1"/>
    <col min="1551" max="1551" width="3.140625" style="2" customWidth="1"/>
    <col min="1552" max="1552" width="3.42578125" style="2" customWidth="1"/>
    <col min="1553" max="1554" width="3.7109375" style="2" customWidth="1"/>
    <col min="1555" max="1556" width="3.42578125" style="2" customWidth="1"/>
    <col min="1557" max="1557" width="4.140625" style="2" customWidth="1"/>
    <col min="1558" max="1558" width="3.7109375" style="2" customWidth="1"/>
    <col min="1559" max="1559" width="3.85546875" style="2" customWidth="1"/>
    <col min="1560" max="1560" width="3.42578125" style="2" customWidth="1"/>
    <col min="1561" max="1561" width="4" style="2" customWidth="1"/>
    <col min="1562" max="1562" width="3" style="2" customWidth="1"/>
    <col min="1563" max="1564" width="3.42578125" style="2" customWidth="1"/>
    <col min="1565" max="1565" width="3.7109375" style="2" customWidth="1"/>
    <col min="1566" max="1566" width="3" style="2" customWidth="1"/>
    <col min="1567" max="1567" width="3.85546875" style="2" customWidth="1"/>
    <col min="1568" max="1568" width="4" style="2" customWidth="1"/>
    <col min="1569" max="1569" width="3.85546875" style="2" customWidth="1"/>
    <col min="1570" max="1570" width="4" style="2" customWidth="1"/>
    <col min="1571" max="1793" width="5.42578125" style="2"/>
    <col min="1794" max="1794" width="4.140625" style="2" customWidth="1"/>
    <col min="1795" max="1795" width="26.28515625" style="2" customWidth="1"/>
    <col min="1796" max="1796" width="4.140625" style="2" customWidth="1"/>
    <col min="1797" max="1797" width="3.42578125" style="2" customWidth="1"/>
    <col min="1798" max="1798" width="4" style="2" customWidth="1"/>
    <col min="1799" max="1799" width="3.7109375" style="2" customWidth="1"/>
    <col min="1800" max="1800" width="3.42578125" style="2" customWidth="1"/>
    <col min="1801" max="1801" width="3.85546875" style="2" customWidth="1"/>
    <col min="1802" max="1802" width="3.42578125" style="2" customWidth="1"/>
    <col min="1803" max="1803" width="3.7109375" style="2" customWidth="1"/>
    <col min="1804" max="1804" width="3.28515625" style="2" customWidth="1"/>
    <col min="1805" max="1805" width="4.7109375" style="2" customWidth="1"/>
    <col min="1806" max="1806" width="3.42578125" style="2" customWidth="1"/>
    <col min="1807" max="1807" width="3.140625" style="2" customWidth="1"/>
    <col min="1808" max="1808" width="3.42578125" style="2" customWidth="1"/>
    <col min="1809" max="1810" width="3.7109375" style="2" customWidth="1"/>
    <col min="1811" max="1812" width="3.42578125" style="2" customWidth="1"/>
    <col min="1813" max="1813" width="4.140625" style="2" customWidth="1"/>
    <col min="1814" max="1814" width="3.7109375" style="2" customWidth="1"/>
    <col min="1815" max="1815" width="3.85546875" style="2" customWidth="1"/>
    <col min="1816" max="1816" width="3.42578125" style="2" customWidth="1"/>
    <col min="1817" max="1817" width="4" style="2" customWidth="1"/>
    <col min="1818" max="1818" width="3" style="2" customWidth="1"/>
    <col min="1819" max="1820" width="3.42578125" style="2" customWidth="1"/>
    <col min="1821" max="1821" width="3.7109375" style="2" customWidth="1"/>
    <col min="1822" max="1822" width="3" style="2" customWidth="1"/>
    <col min="1823" max="1823" width="3.85546875" style="2" customWidth="1"/>
    <col min="1824" max="1824" width="4" style="2" customWidth="1"/>
    <col min="1825" max="1825" width="3.85546875" style="2" customWidth="1"/>
    <col min="1826" max="1826" width="4" style="2" customWidth="1"/>
    <col min="1827" max="2049" width="5.42578125" style="2"/>
    <col min="2050" max="2050" width="4.140625" style="2" customWidth="1"/>
    <col min="2051" max="2051" width="26.28515625" style="2" customWidth="1"/>
    <col min="2052" max="2052" width="4.140625" style="2" customWidth="1"/>
    <col min="2053" max="2053" width="3.42578125" style="2" customWidth="1"/>
    <col min="2054" max="2054" width="4" style="2" customWidth="1"/>
    <col min="2055" max="2055" width="3.7109375" style="2" customWidth="1"/>
    <col min="2056" max="2056" width="3.42578125" style="2" customWidth="1"/>
    <col min="2057" max="2057" width="3.85546875" style="2" customWidth="1"/>
    <col min="2058" max="2058" width="3.42578125" style="2" customWidth="1"/>
    <col min="2059" max="2059" width="3.7109375" style="2" customWidth="1"/>
    <col min="2060" max="2060" width="3.28515625" style="2" customWidth="1"/>
    <col min="2061" max="2061" width="4.7109375" style="2" customWidth="1"/>
    <col min="2062" max="2062" width="3.42578125" style="2" customWidth="1"/>
    <col min="2063" max="2063" width="3.140625" style="2" customWidth="1"/>
    <col min="2064" max="2064" width="3.42578125" style="2" customWidth="1"/>
    <col min="2065" max="2066" width="3.7109375" style="2" customWidth="1"/>
    <col min="2067" max="2068" width="3.42578125" style="2" customWidth="1"/>
    <col min="2069" max="2069" width="4.140625" style="2" customWidth="1"/>
    <col min="2070" max="2070" width="3.7109375" style="2" customWidth="1"/>
    <col min="2071" max="2071" width="3.85546875" style="2" customWidth="1"/>
    <col min="2072" max="2072" width="3.42578125" style="2" customWidth="1"/>
    <col min="2073" max="2073" width="4" style="2" customWidth="1"/>
    <col min="2074" max="2074" width="3" style="2" customWidth="1"/>
    <col min="2075" max="2076" width="3.42578125" style="2" customWidth="1"/>
    <col min="2077" max="2077" width="3.7109375" style="2" customWidth="1"/>
    <col min="2078" max="2078" width="3" style="2" customWidth="1"/>
    <col min="2079" max="2079" width="3.85546875" style="2" customWidth="1"/>
    <col min="2080" max="2080" width="4" style="2" customWidth="1"/>
    <col min="2081" max="2081" width="3.85546875" style="2" customWidth="1"/>
    <col min="2082" max="2082" width="4" style="2" customWidth="1"/>
    <col min="2083" max="2305" width="5.42578125" style="2"/>
    <col min="2306" max="2306" width="4.140625" style="2" customWidth="1"/>
    <col min="2307" max="2307" width="26.28515625" style="2" customWidth="1"/>
    <col min="2308" max="2308" width="4.140625" style="2" customWidth="1"/>
    <col min="2309" max="2309" width="3.42578125" style="2" customWidth="1"/>
    <col min="2310" max="2310" width="4" style="2" customWidth="1"/>
    <col min="2311" max="2311" width="3.7109375" style="2" customWidth="1"/>
    <col min="2312" max="2312" width="3.42578125" style="2" customWidth="1"/>
    <col min="2313" max="2313" width="3.85546875" style="2" customWidth="1"/>
    <col min="2314" max="2314" width="3.42578125" style="2" customWidth="1"/>
    <col min="2315" max="2315" width="3.7109375" style="2" customWidth="1"/>
    <col min="2316" max="2316" width="3.28515625" style="2" customWidth="1"/>
    <col min="2317" max="2317" width="4.7109375" style="2" customWidth="1"/>
    <col min="2318" max="2318" width="3.42578125" style="2" customWidth="1"/>
    <col min="2319" max="2319" width="3.140625" style="2" customWidth="1"/>
    <col min="2320" max="2320" width="3.42578125" style="2" customWidth="1"/>
    <col min="2321" max="2322" width="3.7109375" style="2" customWidth="1"/>
    <col min="2323" max="2324" width="3.42578125" style="2" customWidth="1"/>
    <col min="2325" max="2325" width="4.140625" style="2" customWidth="1"/>
    <col min="2326" max="2326" width="3.7109375" style="2" customWidth="1"/>
    <col min="2327" max="2327" width="3.85546875" style="2" customWidth="1"/>
    <col min="2328" max="2328" width="3.42578125" style="2" customWidth="1"/>
    <col min="2329" max="2329" width="4" style="2" customWidth="1"/>
    <col min="2330" max="2330" width="3" style="2" customWidth="1"/>
    <col min="2331" max="2332" width="3.42578125" style="2" customWidth="1"/>
    <col min="2333" max="2333" width="3.7109375" style="2" customWidth="1"/>
    <col min="2334" max="2334" width="3" style="2" customWidth="1"/>
    <col min="2335" max="2335" width="3.85546875" style="2" customWidth="1"/>
    <col min="2336" max="2336" width="4" style="2" customWidth="1"/>
    <col min="2337" max="2337" width="3.85546875" style="2" customWidth="1"/>
    <col min="2338" max="2338" width="4" style="2" customWidth="1"/>
    <col min="2339" max="2561" width="5.42578125" style="2"/>
    <col min="2562" max="2562" width="4.140625" style="2" customWidth="1"/>
    <col min="2563" max="2563" width="26.28515625" style="2" customWidth="1"/>
    <col min="2564" max="2564" width="4.140625" style="2" customWidth="1"/>
    <col min="2565" max="2565" width="3.42578125" style="2" customWidth="1"/>
    <col min="2566" max="2566" width="4" style="2" customWidth="1"/>
    <col min="2567" max="2567" width="3.7109375" style="2" customWidth="1"/>
    <col min="2568" max="2568" width="3.42578125" style="2" customWidth="1"/>
    <col min="2569" max="2569" width="3.85546875" style="2" customWidth="1"/>
    <col min="2570" max="2570" width="3.42578125" style="2" customWidth="1"/>
    <col min="2571" max="2571" width="3.7109375" style="2" customWidth="1"/>
    <col min="2572" max="2572" width="3.28515625" style="2" customWidth="1"/>
    <col min="2573" max="2573" width="4.7109375" style="2" customWidth="1"/>
    <col min="2574" max="2574" width="3.42578125" style="2" customWidth="1"/>
    <col min="2575" max="2575" width="3.140625" style="2" customWidth="1"/>
    <col min="2576" max="2576" width="3.42578125" style="2" customWidth="1"/>
    <col min="2577" max="2578" width="3.7109375" style="2" customWidth="1"/>
    <col min="2579" max="2580" width="3.42578125" style="2" customWidth="1"/>
    <col min="2581" max="2581" width="4.140625" style="2" customWidth="1"/>
    <col min="2582" max="2582" width="3.7109375" style="2" customWidth="1"/>
    <col min="2583" max="2583" width="3.85546875" style="2" customWidth="1"/>
    <col min="2584" max="2584" width="3.42578125" style="2" customWidth="1"/>
    <col min="2585" max="2585" width="4" style="2" customWidth="1"/>
    <col min="2586" max="2586" width="3" style="2" customWidth="1"/>
    <col min="2587" max="2588" width="3.42578125" style="2" customWidth="1"/>
    <col min="2589" max="2589" width="3.7109375" style="2" customWidth="1"/>
    <col min="2590" max="2590" width="3" style="2" customWidth="1"/>
    <col min="2591" max="2591" width="3.85546875" style="2" customWidth="1"/>
    <col min="2592" max="2592" width="4" style="2" customWidth="1"/>
    <col min="2593" max="2593" width="3.85546875" style="2" customWidth="1"/>
    <col min="2594" max="2594" width="4" style="2" customWidth="1"/>
    <col min="2595" max="2817" width="5.42578125" style="2"/>
    <col min="2818" max="2818" width="4.140625" style="2" customWidth="1"/>
    <col min="2819" max="2819" width="26.28515625" style="2" customWidth="1"/>
    <col min="2820" max="2820" width="4.140625" style="2" customWidth="1"/>
    <col min="2821" max="2821" width="3.42578125" style="2" customWidth="1"/>
    <col min="2822" max="2822" width="4" style="2" customWidth="1"/>
    <col min="2823" max="2823" width="3.7109375" style="2" customWidth="1"/>
    <col min="2824" max="2824" width="3.42578125" style="2" customWidth="1"/>
    <col min="2825" max="2825" width="3.85546875" style="2" customWidth="1"/>
    <col min="2826" max="2826" width="3.42578125" style="2" customWidth="1"/>
    <col min="2827" max="2827" width="3.7109375" style="2" customWidth="1"/>
    <col min="2828" max="2828" width="3.28515625" style="2" customWidth="1"/>
    <col min="2829" max="2829" width="4.7109375" style="2" customWidth="1"/>
    <col min="2830" max="2830" width="3.42578125" style="2" customWidth="1"/>
    <col min="2831" max="2831" width="3.140625" style="2" customWidth="1"/>
    <col min="2832" max="2832" width="3.42578125" style="2" customWidth="1"/>
    <col min="2833" max="2834" width="3.7109375" style="2" customWidth="1"/>
    <col min="2835" max="2836" width="3.42578125" style="2" customWidth="1"/>
    <col min="2837" max="2837" width="4.140625" style="2" customWidth="1"/>
    <col min="2838" max="2838" width="3.7109375" style="2" customWidth="1"/>
    <col min="2839" max="2839" width="3.85546875" style="2" customWidth="1"/>
    <col min="2840" max="2840" width="3.42578125" style="2" customWidth="1"/>
    <col min="2841" max="2841" width="4" style="2" customWidth="1"/>
    <col min="2842" max="2842" width="3" style="2" customWidth="1"/>
    <col min="2843" max="2844" width="3.42578125" style="2" customWidth="1"/>
    <col min="2845" max="2845" width="3.7109375" style="2" customWidth="1"/>
    <col min="2846" max="2846" width="3" style="2" customWidth="1"/>
    <col min="2847" max="2847" width="3.85546875" style="2" customWidth="1"/>
    <col min="2848" max="2848" width="4" style="2" customWidth="1"/>
    <col min="2849" max="2849" width="3.85546875" style="2" customWidth="1"/>
    <col min="2850" max="2850" width="4" style="2" customWidth="1"/>
    <col min="2851" max="3073" width="5.42578125" style="2"/>
    <col min="3074" max="3074" width="4.140625" style="2" customWidth="1"/>
    <col min="3075" max="3075" width="26.28515625" style="2" customWidth="1"/>
    <col min="3076" max="3076" width="4.140625" style="2" customWidth="1"/>
    <col min="3077" max="3077" width="3.42578125" style="2" customWidth="1"/>
    <col min="3078" max="3078" width="4" style="2" customWidth="1"/>
    <col min="3079" max="3079" width="3.7109375" style="2" customWidth="1"/>
    <col min="3080" max="3080" width="3.42578125" style="2" customWidth="1"/>
    <col min="3081" max="3081" width="3.85546875" style="2" customWidth="1"/>
    <col min="3082" max="3082" width="3.42578125" style="2" customWidth="1"/>
    <col min="3083" max="3083" width="3.7109375" style="2" customWidth="1"/>
    <col min="3084" max="3084" width="3.28515625" style="2" customWidth="1"/>
    <col min="3085" max="3085" width="4.7109375" style="2" customWidth="1"/>
    <col min="3086" max="3086" width="3.42578125" style="2" customWidth="1"/>
    <col min="3087" max="3087" width="3.140625" style="2" customWidth="1"/>
    <col min="3088" max="3088" width="3.42578125" style="2" customWidth="1"/>
    <col min="3089" max="3090" width="3.7109375" style="2" customWidth="1"/>
    <col min="3091" max="3092" width="3.42578125" style="2" customWidth="1"/>
    <col min="3093" max="3093" width="4.140625" style="2" customWidth="1"/>
    <col min="3094" max="3094" width="3.7109375" style="2" customWidth="1"/>
    <col min="3095" max="3095" width="3.85546875" style="2" customWidth="1"/>
    <col min="3096" max="3096" width="3.42578125" style="2" customWidth="1"/>
    <col min="3097" max="3097" width="4" style="2" customWidth="1"/>
    <col min="3098" max="3098" width="3" style="2" customWidth="1"/>
    <col min="3099" max="3100" width="3.42578125" style="2" customWidth="1"/>
    <col min="3101" max="3101" width="3.7109375" style="2" customWidth="1"/>
    <col min="3102" max="3102" width="3" style="2" customWidth="1"/>
    <col min="3103" max="3103" width="3.85546875" style="2" customWidth="1"/>
    <col min="3104" max="3104" width="4" style="2" customWidth="1"/>
    <col min="3105" max="3105" width="3.85546875" style="2" customWidth="1"/>
    <col min="3106" max="3106" width="4" style="2" customWidth="1"/>
    <col min="3107" max="3329" width="5.42578125" style="2"/>
    <col min="3330" max="3330" width="4.140625" style="2" customWidth="1"/>
    <col min="3331" max="3331" width="26.28515625" style="2" customWidth="1"/>
    <col min="3332" max="3332" width="4.140625" style="2" customWidth="1"/>
    <col min="3333" max="3333" width="3.42578125" style="2" customWidth="1"/>
    <col min="3334" max="3334" width="4" style="2" customWidth="1"/>
    <col min="3335" max="3335" width="3.7109375" style="2" customWidth="1"/>
    <col min="3336" max="3336" width="3.42578125" style="2" customWidth="1"/>
    <col min="3337" max="3337" width="3.85546875" style="2" customWidth="1"/>
    <col min="3338" max="3338" width="3.42578125" style="2" customWidth="1"/>
    <col min="3339" max="3339" width="3.7109375" style="2" customWidth="1"/>
    <col min="3340" max="3340" width="3.28515625" style="2" customWidth="1"/>
    <col min="3341" max="3341" width="4.7109375" style="2" customWidth="1"/>
    <col min="3342" max="3342" width="3.42578125" style="2" customWidth="1"/>
    <col min="3343" max="3343" width="3.140625" style="2" customWidth="1"/>
    <col min="3344" max="3344" width="3.42578125" style="2" customWidth="1"/>
    <col min="3345" max="3346" width="3.7109375" style="2" customWidth="1"/>
    <col min="3347" max="3348" width="3.42578125" style="2" customWidth="1"/>
    <col min="3349" max="3349" width="4.140625" style="2" customWidth="1"/>
    <col min="3350" max="3350" width="3.7109375" style="2" customWidth="1"/>
    <col min="3351" max="3351" width="3.85546875" style="2" customWidth="1"/>
    <col min="3352" max="3352" width="3.42578125" style="2" customWidth="1"/>
    <col min="3353" max="3353" width="4" style="2" customWidth="1"/>
    <col min="3354" max="3354" width="3" style="2" customWidth="1"/>
    <col min="3355" max="3356" width="3.42578125" style="2" customWidth="1"/>
    <col min="3357" max="3357" width="3.7109375" style="2" customWidth="1"/>
    <col min="3358" max="3358" width="3" style="2" customWidth="1"/>
    <col min="3359" max="3359" width="3.85546875" style="2" customWidth="1"/>
    <col min="3360" max="3360" width="4" style="2" customWidth="1"/>
    <col min="3361" max="3361" width="3.85546875" style="2" customWidth="1"/>
    <col min="3362" max="3362" width="4" style="2" customWidth="1"/>
    <col min="3363" max="3585" width="5.42578125" style="2"/>
    <col min="3586" max="3586" width="4.140625" style="2" customWidth="1"/>
    <col min="3587" max="3587" width="26.28515625" style="2" customWidth="1"/>
    <col min="3588" max="3588" width="4.140625" style="2" customWidth="1"/>
    <col min="3589" max="3589" width="3.42578125" style="2" customWidth="1"/>
    <col min="3590" max="3590" width="4" style="2" customWidth="1"/>
    <col min="3591" max="3591" width="3.7109375" style="2" customWidth="1"/>
    <col min="3592" max="3592" width="3.42578125" style="2" customWidth="1"/>
    <col min="3593" max="3593" width="3.85546875" style="2" customWidth="1"/>
    <col min="3594" max="3594" width="3.42578125" style="2" customWidth="1"/>
    <col min="3595" max="3595" width="3.7109375" style="2" customWidth="1"/>
    <col min="3596" max="3596" width="3.28515625" style="2" customWidth="1"/>
    <col min="3597" max="3597" width="4.7109375" style="2" customWidth="1"/>
    <col min="3598" max="3598" width="3.42578125" style="2" customWidth="1"/>
    <col min="3599" max="3599" width="3.140625" style="2" customWidth="1"/>
    <col min="3600" max="3600" width="3.42578125" style="2" customWidth="1"/>
    <col min="3601" max="3602" width="3.7109375" style="2" customWidth="1"/>
    <col min="3603" max="3604" width="3.42578125" style="2" customWidth="1"/>
    <col min="3605" max="3605" width="4.140625" style="2" customWidth="1"/>
    <col min="3606" max="3606" width="3.7109375" style="2" customWidth="1"/>
    <col min="3607" max="3607" width="3.85546875" style="2" customWidth="1"/>
    <col min="3608" max="3608" width="3.42578125" style="2" customWidth="1"/>
    <col min="3609" max="3609" width="4" style="2" customWidth="1"/>
    <col min="3610" max="3610" width="3" style="2" customWidth="1"/>
    <col min="3611" max="3612" width="3.42578125" style="2" customWidth="1"/>
    <col min="3613" max="3613" width="3.7109375" style="2" customWidth="1"/>
    <col min="3614" max="3614" width="3" style="2" customWidth="1"/>
    <col min="3615" max="3615" width="3.85546875" style="2" customWidth="1"/>
    <col min="3616" max="3616" width="4" style="2" customWidth="1"/>
    <col min="3617" max="3617" width="3.85546875" style="2" customWidth="1"/>
    <col min="3618" max="3618" width="4" style="2" customWidth="1"/>
    <col min="3619" max="3841" width="5.42578125" style="2"/>
    <col min="3842" max="3842" width="4.140625" style="2" customWidth="1"/>
    <col min="3843" max="3843" width="26.28515625" style="2" customWidth="1"/>
    <col min="3844" max="3844" width="4.140625" style="2" customWidth="1"/>
    <col min="3845" max="3845" width="3.42578125" style="2" customWidth="1"/>
    <col min="3846" max="3846" width="4" style="2" customWidth="1"/>
    <col min="3847" max="3847" width="3.7109375" style="2" customWidth="1"/>
    <col min="3848" max="3848" width="3.42578125" style="2" customWidth="1"/>
    <col min="3849" max="3849" width="3.85546875" style="2" customWidth="1"/>
    <col min="3850" max="3850" width="3.42578125" style="2" customWidth="1"/>
    <col min="3851" max="3851" width="3.7109375" style="2" customWidth="1"/>
    <col min="3852" max="3852" width="3.28515625" style="2" customWidth="1"/>
    <col min="3853" max="3853" width="4.7109375" style="2" customWidth="1"/>
    <col min="3854" max="3854" width="3.42578125" style="2" customWidth="1"/>
    <col min="3855" max="3855" width="3.140625" style="2" customWidth="1"/>
    <col min="3856" max="3856" width="3.42578125" style="2" customWidth="1"/>
    <col min="3857" max="3858" width="3.7109375" style="2" customWidth="1"/>
    <col min="3859" max="3860" width="3.42578125" style="2" customWidth="1"/>
    <col min="3861" max="3861" width="4.140625" style="2" customWidth="1"/>
    <col min="3862" max="3862" width="3.7109375" style="2" customWidth="1"/>
    <col min="3863" max="3863" width="3.85546875" style="2" customWidth="1"/>
    <col min="3864" max="3864" width="3.42578125" style="2" customWidth="1"/>
    <col min="3865" max="3865" width="4" style="2" customWidth="1"/>
    <col min="3866" max="3866" width="3" style="2" customWidth="1"/>
    <col min="3867" max="3868" width="3.42578125" style="2" customWidth="1"/>
    <col min="3869" max="3869" width="3.7109375" style="2" customWidth="1"/>
    <col min="3870" max="3870" width="3" style="2" customWidth="1"/>
    <col min="3871" max="3871" width="3.85546875" style="2" customWidth="1"/>
    <col min="3872" max="3872" width="4" style="2" customWidth="1"/>
    <col min="3873" max="3873" width="3.85546875" style="2" customWidth="1"/>
    <col min="3874" max="3874" width="4" style="2" customWidth="1"/>
    <col min="3875" max="4097" width="5.42578125" style="2"/>
    <col min="4098" max="4098" width="4.140625" style="2" customWidth="1"/>
    <col min="4099" max="4099" width="26.28515625" style="2" customWidth="1"/>
    <col min="4100" max="4100" width="4.140625" style="2" customWidth="1"/>
    <col min="4101" max="4101" width="3.42578125" style="2" customWidth="1"/>
    <col min="4102" max="4102" width="4" style="2" customWidth="1"/>
    <col min="4103" max="4103" width="3.7109375" style="2" customWidth="1"/>
    <col min="4104" max="4104" width="3.42578125" style="2" customWidth="1"/>
    <col min="4105" max="4105" width="3.85546875" style="2" customWidth="1"/>
    <col min="4106" max="4106" width="3.42578125" style="2" customWidth="1"/>
    <col min="4107" max="4107" width="3.7109375" style="2" customWidth="1"/>
    <col min="4108" max="4108" width="3.28515625" style="2" customWidth="1"/>
    <col min="4109" max="4109" width="4.7109375" style="2" customWidth="1"/>
    <col min="4110" max="4110" width="3.42578125" style="2" customWidth="1"/>
    <col min="4111" max="4111" width="3.140625" style="2" customWidth="1"/>
    <col min="4112" max="4112" width="3.42578125" style="2" customWidth="1"/>
    <col min="4113" max="4114" width="3.7109375" style="2" customWidth="1"/>
    <col min="4115" max="4116" width="3.42578125" style="2" customWidth="1"/>
    <col min="4117" max="4117" width="4.140625" style="2" customWidth="1"/>
    <col min="4118" max="4118" width="3.7109375" style="2" customWidth="1"/>
    <col min="4119" max="4119" width="3.85546875" style="2" customWidth="1"/>
    <col min="4120" max="4120" width="3.42578125" style="2" customWidth="1"/>
    <col min="4121" max="4121" width="4" style="2" customWidth="1"/>
    <col min="4122" max="4122" width="3" style="2" customWidth="1"/>
    <col min="4123" max="4124" width="3.42578125" style="2" customWidth="1"/>
    <col min="4125" max="4125" width="3.7109375" style="2" customWidth="1"/>
    <col min="4126" max="4126" width="3" style="2" customWidth="1"/>
    <col min="4127" max="4127" width="3.85546875" style="2" customWidth="1"/>
    <col min="4128" max="4128" width="4" style="2" customWidth="1"/>
    <col min="4129" max="4129" width="3.85546875" style="2" customWidth="1"/>
    <col min="4130" max="4130" width="4" style="2" customWidth="1"/>
    <col min="4131" max="4353" width="5.42578125" style="2"/>
    <col min="4354" max="4354" width="4.140625" style="2" customWidth="1"/>
    <col min="4355" max="4355" width="26.28515625" style="2" customWidth="1"/>
    <col min="4356" max="4356" width="4.140625" style="2" customWidth="1"/>
    <col min="4357" max="4357" width="3.42578125" style="2" customWidth="1"/>
    <col min="4358" max="4358" width="4" style="2" customWidth="1"/>
    <col min="4359" max="4359" width="3.7109375" style="2" customWidth="1"/>
    <col min="4360" max="4360" width="3.42578125" style="2" customWidth="1"/>
    <col min="4361" max="4361" width="3.85546875" style="2" customWidth="1"/>
    <col min="4362" max="4362" width="3.42578125" style="2" customWidth="1"/>
    <col min="4363" max="4363" width="3.7109375" style="2" customWidth="1"/>
    <col min="4364" max="4364" width="3.28515625" style="2" customWidth="1"/>
    <col min="4365" max="4365" width="4.7109375" style="2" customWidth="1"/>
    <col min="4366" max="4366" width="3.42578125" style="2" customWidth="1"/>
    <col min="4367" max="4367" width="3.140625" style="2" customWidth="1"/>
    <col min="4368" max="4368" width="3.42578125" style="2" customWidth="1"/>
    <col min="4369" max="4370" width="3.7109375" style="2" customWidth="1"/>
    <col min="4371" max="4372" width="3.42578125" style="2" customWidth="1"/>
    <col min="4373" max="4373" width="4.140625" style="2" customWidth="1"/>
    <col min="4374" max="4374" width="3.7109375" style="2" customWidth="1"/>
    <col min="4375" max="4375" width="3.85546875" style="2" customWidth="1"/>
    <col min="4376" max="4376" width="3.42578125" style="2" customWidth="1"/>
    <col min="4377" max="4377" width="4" style="2" customWidth="1"/>
    <col min="4378" max="4378" width="3" style="2" customWidth="1"/>
    <col min="4379" max="4380" width="3.42578125" style="2" customWidth="1"/>
    <col min="4381" max="4381" width="3.7109375" style="2" customWidth="1"/>
    <col min="4382" max="4382" width="3" style="2" customWidth="1"/>
    <col min="4383" max="4383" width="3.85546875" style="2" customWidth="1"/>
    <col min="4384" max="4384" width="4" style="2" customWidth="1"/>
    <col min="4385" max="4385" width="3.85546875" style="2" customWidth="1"/>
    <col min="4386" max="4386" width="4" style="2" customWidth="1"/>
    <col min="4387" max="4609" width="5.42578125" style="2"/>
    <col min="4610" max="4610" width="4.140625" style="2" customWidth="1"/>
    <col min="4611" max="4611" width="26.28515625" style="2" customWidth="1"/>
    <col min="4612" max="4612" width="4.140625" style="2" customWidth="1"/>
    <col min="4613" max="4613" width="3.42578125" style="2" customWidth="1"/>
    <col min="4614" max="4614" width="4" style="2" customWidth="1"/>
    <col min="4615" max="4615" width="3.7109375" style="2" customWidth="1"/>
    <col min="4616" max="4616" width="3.42578125" style="2" customWidth="1"/>
    <col min="4617" max="4617" width="3.85546875" style="2" customWidth="1"/>
    <col min="4618" max="4618" width="3.42578125" style="2" customWidth="1"/>
    <col min="4619" max="4619" width="3.7109375" style="2" customWidth="1"/>
    <col min="4620" max="4620" width="3.28515625" style="2" customWidth="1"/>
    <col min="4621" max="4621" width="4.7109375" style="2" customWidth="1"/>
    <col min="4622" max="4622" width="3.42578125" style="2" customWidth="1"/>
    <col min="4623" max="4623" width="3.140625" style="2" customWidth="1"/>
    <col min="4624" max="4624" width="3.42578125" style="2" customWidth="1"/>
    <col min="4625" max="4626" width="3.7109375" style="2" customWidth="1"/>
    <col min="4627" max="4628" width="3.42578125" style="2" customWidth="1"/>
    <col min="4629" max="4629" width="4.140625" style="2" customWidth="1"/>
    <col min="4630" max="4630" width="3.7109375" style="2" customWidth="1"/>
    <col min="4631" max="4631" width="3.85546875" style="2" customWidth="1"/>
    <col min="4632" max="4632" width="3.42578125" style="2" customWidth="1"/>
    <col min="4633" max="4633" width="4" style="2" customWidth="1"/>
    <col min="4634" max="4634" width="3" style="2" customWidth="1"/>
    <col min="4635" max="4636" width="3.42578125" style="2" customWidth="1"/>
    <col min="4637" max="4637" width="3.7109375" style="2" customWidth="1"/>
    <col min="4638" max="4638" width="3" style="2" customWidth="1"/>
    <col min="4639" max="4639" width="3.85546875" style="2" customWidth="1"/>
    <col min="4640" max="4640" width="4" style="2" customWidth="1"/>
    <col min="4641" max="4641" width="3.85546875" style="2" customWidth="1"/>
    <col min="4642" max="4642" width="4" style="2" customWidth="1"/>
    <col min="4643" max="4865" width="5.42578125" style="2"/>
    <col min="4866" max="4866" width="4.140625" style="2" customWidth="1"/>
    <col min="4867" max="4867" width="26.28515625" style="2" customWidth="1"/>
    <col min="4868" max="4868" width="4.140625" style="2" customWidth="1"/>
    <col min="4869" max="4869" width="3.42578125" style="2" customWidth="1"/>
    <col min="4870" max="4870" width="4" style="2" customWidth="1"/>
    <col min="4871" max="4871" width="3.7109375" style="2" customWidth="1"/>
    <col min="4872" max="4872" width="3.42578125" style="2" customWidth="1"/>
    <col min="4873" max="4873" width="3.85546875" style="2" customWidth="1"/>
    <col min="4874" max="4874" width="3.42578125" style="2" customWidth="1"/>
    <col min="4875" max="4875" width="3.7109375" style="2" customWidth="1"/>
    <col min="4876" max="4876" width="3.28515625" style="2" customWidth="1"/>
    <col min="4877" max="4877" width="4.7109375" style="2" customWidth="1"/>
    <col min="4878" max="4878" width="3.42578125" style="2" customWidth="1"/>
    <col min="4879" max="4879" width="3.140625" style="2" customWidth="1"/>
    <col min="4880" max="4880" width="3.42578125" style="2" customWidth="1"/>
    <col min="4881" max="4882" width="3.7109375" style="2" customWidth="1"/>
    <col min="4883" max="4884" width="3.42578125" style="2" customWidth="1"/>
    <col min="4885" max="4885" width="4.140625" style="2" customWidth="1"/>
    <col min="4886" max="4886" width="3.7109375" style="2" customWidth="1"/>
    <col min="4887" max="4887" width="3.85546875" style="2" customWidth="1"/>
    <col min="4888" max="4888" width="3.42578125" style="2" customWidth="1"/>
    <col min="4889" max="4889" width="4" style="2" customWidth="1"/>
    <col min="4890" max="4890" width="3" style="2" customWidth="1"/>
    <col min="4891" max="4892" width="3.42578125" style="2" customWidth="1"/>
    <col min="4893" max="4893" width="3.7109375" style="2" customWidth="1"/>
    <col min="4894" max="4894" width="3" style="2" customWidth="1"/>
    <col min="4895" max="4895" width="3.85546875" style="2" customWidth="1"/>
    <col min="4896" max="4896" width="4" style="2" customWidth="1"/>
    <col min="4897" max="4897" width="3.85546875" style="2" customWidth="1"/>
    <col min="4898" max="4898" width="4" style="2" customWidth="1"/>
    <col min="4899" max="5121" width="5.42578125" style="2"/>
    <col min="5122" max="5122" width="4.140625" style="2" customWidth="1"/>
    <col min="5123" max="5123" width="26.28515625" style="2" customWidth="1"/>
    <col min="5124" max="5124" width="4.140625" style="2" customWidth="1"/>
    <col min="5125" max="5125" width="3.42578125" style="2" customWidth="1"/>
    <col min="5126" max="5126" width="4" style="2" customWidth="1"/>
    <col min="5127" max="5127" width="3.7109375" style="2" customWidth="1"/>
    <col min="5128" max="5128" width="3.42578125" style="2" customWidth="1"/>
    <col min="5129" max="5129" width="3.85546875" style="2" customWidth="1"/>
    <col min="5130" max="5130" width="3.42578125" style="2" customWidth="1"/>
    <col min="5131" max="5131" width="3.7109375" style="2" customWidth="1"/>
    <col min="5132" max="5132" width="3.28515625" style="2" customWidth="1"/>
    <col min="5133" max="5133" width="4.7109375" style="2" customWidth="1"/>
    <col min="5134" max="5134" width="3.42578125" style="2" customWidth="1"/>
    <col min="5135" max="5135" width="3.140625" style="2" customWidth="1"/>
    <col min="5136" max="5136" width="3.42578125" style="2" customWidth="1"/>
    <col min="5137" max="5138" width="3.7109375" style="2" customWidth="1"/>
    <col min="5139" max="5140" width="3.42578125" style="2" customWidth="1"/>
    <col min="5141" max="5141" width="4.140625" style="2" customWidth="1"/>
    <col min="5142" max="5142" width="3.7109375" style="2" customWidth="1"/>
    <col min="5143" max="5143" width="3.85546875" style="2" customWidth="1"/>
    <col min="5144" max="5144" width="3.42578125" style="2" customWidth="1"/>
    <col min="5145" max="5145" width="4" style="2" customWidth="1"/>
    <col min="5146" max="5146" width="3" style="2" customWidth="1"/>
    <col min="5147" max="5148" width="3.42578125" style="2" customWidth="1"/>
    <col min="5149" max="5149" width="3.7109375" style="2" customWidth="1"/>
    <col min="5150" max="5150" width="3" style="2" customWidth="1"/>
    <col min="5151" max="5151" width="3.85546875" style="2" customWidth="1"/>
    <col min="5152" max="5152" width="4" style="2" customWidth="1"/>
    <col min="5153" max="5153" width="3.85546875" style="2" customWidth="1"/>
    <col min="5154" max="5154" width="4" style="2" customWidth="1"/>
    <col min="5155" max="5377" width="5.42578125" style="2"/>
    <col min="5378" max="5378" width="4.140625" style="2" customWidth="1"/>
    <col min="5379" max="5379" width="26.28515625" style="2" customWidth="1"/>
    <col min="5380" max="5380" width="4.140625" style="2" customWidth="1"/>
    <col min="5381" max="5381" width="3.42578125" style="2" customWidth="1"/>
    <col min="5382" max="5382" width="4" style="2" customWidth="1"/>
    <col min="5383" max="5383" width="3.7109375" style="2" customWidth="1"/>
    <col min="5384" max="5384" width="3.42578125" style="2" customWidth="1"/>
    <col min="5385" max="5385" width="3.85546875" style="2" customWidth="1"/>
    <col min="5386" max="5386" width="3.42578125" style="2" customWidth="1"/>
    <col min="5387" max="5387" width="3.7109375" style="2" customWidth="1"/>
    <col min="5388" max="5388" width="3.28515625" style="2" customWidth="1"/>
    <col min="5389" max="5389" width="4.7109375" style="2" customWidth="1"/>
    <col min="5390" max="5390" width="3.42578125" style="2" customWidth="1"/>
    <col min="5391" max="5391" width="3.140625" style="2" customWidth="1"/>
    <col min="5392" max="5392" width="3.42578125" style="2" customWidth="1"/>
    <col min="5393" max="5394" width="3.7109375" style="2" customWidth="1"/>
    <col min="5395" max="5396" width="3.42578125" style="2" customWidth="1"/>
    <col min="5397" max="5397" width="4.140625" style="2" customWidth="1"/>
    <col min="5398" max="5398" width="3.7109375" style="2" customWidth="1"/>
    <col min="5399" max="5399" width="3.85546875" style="2" customWidth="1"/>
    <col min="5400" max="5400" width="3.42578125" style="2" customWidth="1"/>
    <col min="5401" max="5401" width="4" style="2" customWidth="1"/>
    <col min="5402" max="5402" width="3" style="2" customWidth="1"/>
    <col min="5403" max="5404" width="3.42578125" style="2" customWidth="1"/>
    <col min="5405" max="5405" width="3.7109375" style="2" customWidth="1"/>
    <col min="5406" max="5406" width="3" style="2" customWidth="1"/>
    <col min="5407" max="5407" width="3.85546875" style="2" customWidth="1"/>
    <col min="5408" max="5408" width="4" style="2" customWidth="1"/>
    <col min="5409" max="5409" width="3.85546875" style="2" customWidth="1"/>
    <col min="5410" max="5410" width="4" style="2" customWidth="1"/>
    <col min="5411" max="5633" width="5.42578125" style="2"/>
    <col min="5634" max="5634" width="4.140625" style="2" customWidth="1"/>
    <col min="5635" max="5635" width="26.28515625" style="2" customWidth="1"/>
    <col min="5636" max="5636" width="4.140625" style="2" customWidth="1"/>
    <col min="5637" max="5637" width="3.42578125" style="2" customWidth="1"/>
    <col min="5638" max="5638" width="4" style="2" customWidth="1"/>
    <col min="5639" max="5639" width="3.7109375" style="2" customWidth="1"/>
    <col min="5640" max="5640" width="3.42578125" style="2" customWidth="1"/>
    <col min="5641" max="5641" width="3.85546875" style="2" customWidth="1"/>
    <col min="5642" max="5642" width="3.42578125" style="2" customWidth="1"/>
    <col min="5643" max="5643" width="3.7109375" style="2" customWidth="1"/>
    <col min="5644" max="5644" width="3.28515625" style="2" customWidth="1"/>
    <col min="5645" max="5645" width="4.7109375" style="2" customWidth="1"/>
    <col min="5646" max="5646" width="3.42578125" style="2" customWidth="1"/>
    <col min="5647" max="5647" width="3.140625" style="2" customWidth="1"/>
    <col min="5648" max="5648" width="3.42578125" style="2" customWidth="1"/>
    <col min="5649" max="5650" width="3.7109375" style="2" customWidth="1"/>
    <col min="5651" max="5652" width="3.42578125" style="2" customWidth="1"/>
    <col min="5653" max="5653" width="4.140625" style="2" customWidth="1"/>
    <col min="5654" max="5654" width="3.7109375" style="2" customWidth="1"/>
    <col min="5655" max="5655" width="3.85546875" style="2" customWidth="1"/>
    <col min="5656" max="5656" width="3.42578125" style="2" customWidth="1"/>
    <col min="5657" max="5657" width="4" style="2" customWidth="1"/>
    <col min="5658" max="5658" width="3" style="2" customWidth="1"/>
    <col min="5659" max="5660" width="3.42578125" style="2" customWidth="1"/>
    <col min="5661" max="5661" width="3.7109375" style="2" customWidth="1"/>
    <col min="5662" max="5662" width="3" style="2" customWidth="1"/>
    <col min="5663" max="5663" width="3.85546875" style="2" customWidth="1"/>
    <col min="5664" max="5664" width="4" style="2" customWidth="1"/>
    <col min="5665" max="5665" width="3.85546875" style="2" customWidth="1"/>
    <col min="5666" max="5666" width="4" style="2" customWidth="1"/>
    <col min="5667" max="5889" width="5.42578125" style="2"/>
    <col min="5890" max="5890" width="4.140625" style="2" customWidth="1"/>
    <col min="5891" max="5891" width="26.28515625" style="2" customWidth="1"/>
    <col min="5892" max="5892" width="4.140625" style="2" customWidth="1"/>
    <col min="5893" max="5893" width="3.42578125" style="2" customWidth="1"/>
    <col min="5894" max="5894" width="4" style="2" customWidth="1"/>
    <col min="5895" max="5895" width="3.7109375" style="2" customWidth="1"/>
    <col min="5896" max="5896" width="3.42578125" style="2" customWidth="1"/>
    <col min="5897" max="5897" width="3.85546875" style="2" customWidth="1"/>
    <col min="5898" max="5898" width="3.42578125" style="2" customWidth="1"/>
    <col min="5899" max="5899" width="3.7109375" style="2" customWidth="1"/>
    <col min="5900" max="5900" width="3.28515625" style="2" customWidth="1"/>
    <col min="5901" max="5901" width="4.7109375" style="2" customWidth="1"/>
    <col min="5902" max="5902" width="3.42578125" style="2" customWidth="1"/>
    <col min="5903" max="5903" width="3.140625" style="2" customWidth="1"/>
    <col min="5904" max="5904" width="3.42578125" style="2" customWidth="1"/>
    <col min="5905" max="5906" width="3.7109375" style="2" customWidth="1"/>
    <col min="5907" max="5908" width="3.42578125" style="2" customWidth="1"/>
    <col min="5909" max="5909" width="4.140625" style="2" customWidth="1"/>
    <col min="5910" max="5910" width="3.7109375" style="2" customWidth="1"/>
    <col min="5911" max="5911" width="3.85546875" style="2" customWidth="1"/>
    <col min="5912" max="5912" width="3.42578125" style="2" customWidth="1"/>
    <col min="5913" max="5913" width="4" style="2" customWidth="1"/>
    <col min="5914" max="5914" width="3" style="2" customWidth="1"/>
    <col min="5915" max="5916" width="3.42578125" style="2" customWidth="1"/>
    <col min="5917" max="5917" width="3.7109375" style="2" customWidth="1"/>
    <col min="5918" max="5918" width="3" style="2" customWidth="1"/>
    <col min="5919" max="5919" width="3.85546875" style="2" customWidth="1"/>
    <col min="5920" max="5920" width="4" style="2" customWidth="1"/>
    <col min="5921" max="5921" width="3.85546875" style="2" customWidth="1"/>
    <col min="5922" max="5922" width="4" style="2" customWidth="1"/>
    <col min="5923" max="6145" width="5.42578125" style="2"/>
    <col min="6146" max="6146" width="4.140625" style="2" customWidth="1"/>
    <col min="6147" max="6147" width="26.28515625" style="2" customWidth="1"/>
    <col min="6148" max="6148" width="4.140625" style="2" customWidth="1"/>
    <col min="6149" max="6149" width="3.42578125" style="2" customWidth="1"/>
    <col min="6150" max="6150" width="4" style="2" customWidth="1"/>
    <col min="6151" max="6151" width="3.7109375" style="2" customWidth="1"/>
    <col min="6152" max="6152" width="3.42578125" style="2" customWidth="1"/>
    <col min="6153" max="6153" width="3.85546875" style="2" customWidth="1"/>
    <col min="6154" max="6154" width="3.42578125" style="2" customWidth="1"/>
    <col min="6155" max="6155" width="3.7109375" style="2" customWidth="1"/>
    <col min="6156" max="6156" width="3.28515625" style="2" customWidth="1"/>
    <col min="6157" max="6157" width="4.7109375" style="2" customWidth="1"/>
    <col min="6158" max="6158" width="3.42578125" style="2" customWidth="1"/>
    <col min="6159" max="6159" width="3.140625" style="2" customWidth="1"/>
    <col min="6160" max="6160" width="3.42578125" style="2" customWidth="1"/>
    <col min="6161" max="6162" width="3.7109375" style="2" customWidth="1"/>
    <col min="6163" max="6164" width="3.42578125" style="2" customWidth="1"/>
    <col min="6165" max="6165" width="4.140625" style="2" customWidth="1"/>
    <col min="6166" max="6166" width="3.7109375" style="2" customWidth="1"/>
    <col min="6167" max="6167" width="3.85546875" style="2" customWidth="1"/>
    <col min="6168" max="6168" width="3.42578125" style="2" customWidth="1"/>
    <col min="6169" max="6169" width="4" style="2" customWidth="1"/>
    <col min="6170" max="6170" width="3" style="2" customWidth="1"/>
    <col min="6171" max="6172" width="3.42578125" style="2" customWidth="1"/>
    <col min="6173" max="6173" width="3.7109375" style="2" customWidth="1"/>
    <col min="6174" max="6174" width="3" style="2" customWidth="1"/>
    <col min="6175" max="6175" width="3.85546875" style="2" customWidth="1"/>
    <col min="6176" max="6176" width="4" style="2" customWidth="1"/>
    <col min="6177" max="6177" width="3.85546875" style="2" customWidth="1"/>
    <col min="6178" max="6178" width="4" style="2" customWidth="1"/>
    <col min="6179" max="6401" width="5.42578125" style="2"/>
    <col min="6402" max="6402" width="4.140625" style="2" customWidth="1"/>
    <col min="6403" max="6403" width="26.28515625" style="2" customWidth="1"/>
    <col min="6404" max="6404" width="4.140625" style="2" customWidth="1"/>
    <col min="6405" max="6405" width="3.42578125" style="2" customWidth="1"/>
    <col min="6406" max="6406" width="4" style="2" customWidth="1"/>
    <col min="6407" max="6407" width="3.7109375" style="2" customWidth="1"/>
    <col min="6408" max="6408" width="3.42578125" style="2" customWidth="1"/>
    <col min="6409" max="6409" width="3.85546875" style="2" customWidth="1"/>
    <col min="6410" max="6410" width="3.42578125" style="2" customWidth="1"/>
    <col min="6411" max="6411" width="3.7109375" style="2" customWidth="1"/>
    <col min="6412" max="6412" width="3.28515625" style="2" customWidth="1"/>
    <col min="6413" max="6413" width="4.7109375" style="2" customWidth="1"/>
    <col min="6414" max="6414" width="3.42578125" style="2" customWidth="1"/>
    <col min="6415" max="6415" width="3.140625" style="2" customWidth="1"/>
    <col min="6416" max="6416" width="3.42578125" style="2" customWidth="1"/>
    <col min="6417" max="6418" width="3.7109375" style="2" customWidth="1"/>
    <col min="6419" max="6420" width="3.42578125" style="2" customWidth="1"/>
    <col min="6421" max="6421" width="4.140625" style="2" customWidth="1"/>
    <col min="6422" max="6422" width="3.7109375" style="2" customWidth="1"/>
    <col min="6423" max="6423" width="3.85546875" style="2" customWidth="1"/>
    <col min="6424" max="6424" width="3.42578125" style="2" customWidth="1"/>
    <col min="6425" max="6425" width="4" style="2" customWidth="1"/>
    <col min="6426" max="6426" width="3" style="2" customWidth="1"/>
    <col min="6427" max="6428" width="3.42578125" style="2" customWidth="1"/>
    <col min="6429" max="6429" width="3.7109375" style="2" customWidth="1"/>
    <col min="6430" max="6430" width="3" style="2" customWidth="1"/>
    <col min="6431" max="6431" width="3.85546875" style="2" customWidth="1"/>
    <col min="6432" max="6432" width="4" style="2" customWidth="1"/>
    <col min="6433" max="6433" width="3.85546875" style="2" customWidth="1"/>
    <col min="6434" max="6434" width="4" style="2" customWidth="1"/>
    <col min="6435" max="6657" width="5.42578125" style="2"/>
    <col min="6658" max="6658" width="4.140625" style="2" customWidth="1"/>
    <col min="6659" max="6659" width="26.28515625" style="2" customWidth="1"/>
    <col min="6660" max="6660" width="4.140625" style="2" customWidth="1"/>
    <col min="6661" max="6661" width="3.42578125" style="2" customWidth="1"/>
    <col min="6662" max="6662" width="4" style="2" customWidth="1"/>
    <col min="6663" max="6663" width="3.7109375" style="2" customWidth="1"/>
    <col min="6664" max="6664" width="3.42578125" style="2" customWidth="1"/>
    <col min="6665" max="6665" width="3.85546875" style="2" customWidth="1"/>
    <col min="6666" max="6666" width="3.42578125" style="2" customWidth="1"/>
    <col min="6667" max="6667" width="3.7109375" style="2" customWidth="1"/>
    <col min="6668" max="6668" width="3.28515625" style="2" customWidth="1"/>
    <col min="6669" max="6669" width="4.7109375" style="2" customWidth="1"/>
    <col min="6670" max="6670" width="3.42578125" style="2" customWidth="1"/>
    <col min="6671" max="6671" width="3.140625" style="2" customWidth="1"/>
    <col min="6672" max="6672" width="3.42578125" style="2" customWidth="1"/>
    <col min="6673" max="6674" width="3.7109375" style="2" customWidth="1"/>
    <col min="6675" max="6676" width="3.42578125" style="2" customWidth="1"/>
    <col min="6677" max="6677" width="4.140625" style="2" customWidth="1"/>
    <col min="6678" max="6678" width="3.7109375" style="2" customWidth="1"/>
    <col min="6679" max="6679" width="3.85546875" style="2" customWidth="1"/>
    <col min="6680" max="6680" width="3.42578125" style="2" customWidth="1"/>
    <col min="6681" max="6681" width="4" style="2" customWidth="1"/>
    <col min="6682" max="6682" width="3" style="2" customWidth="1"/>
    <col min="6683" max="6684" width="3.42578125" style="2" customWidth="1"/>
    <col min="6685" max="6685" width="3.7109375" style="2" customWidth="1"/>
    <col min="6686" max="6686" width="3" style="2" customWidth="1"/>
    <col min="6687" max="6687" width="3.85546875" style="2" customWidth="1"/>
    <col min="6688" max="6688" width="4" style="2" customWidth="1"/>
    <col min="6689" max="6689" width="3.85546875" style="2" customWidth="1"/>
    <col min="6690" max="6690" width="4" style="2" customWidth="1"/>
    <col min="6691" max="6913" width="5.42578125" style="2"/>
    <col min="6914" max="6914" width="4.140625" style="2" customWidth="1"/>
    <col min="6915" max="6915" width="26.28515625" style="2" customWidth="1"/>
    <col min="6916" max="6916" width="4.140625" style="2" customWidth="1"/>
    <col min="6917" max="6917" width="3.42578125" style="2" customWidth="1"/>
    <col min="6918" max="6918" width="4" style="2" customWidth="1"/>
    <col min="6919" max="6919" width="3.7109375" style="2" customWidth="1"/>
    <col min="6920" max="6920" width="3.42578125" style="2" customWidth="1"/>
    <col min="6921" max="6921" width="3.85546875" style="2" customWidth="1"/>
    <col min="6922" max="6922" width="3.42578125" style="2" customWidth="1"/>
    <col min="6923" max="6923" width="3.7109375" style="2" customWidth="1"/>
    <col min="6924" max="6924" width="3.28515625" style="2" customWidth="1"/>
    <col min="6925" max="6925" width="4.7109375" style="2" customWidth="1"/>
    <col min="6926" max="6926" width="3.42578125" style="2" customWidth="1"/>
    <col min="6927" max="6927" width="3.140625" style="2" customWidth="1"/>
    <col min="6928" max="6928" width="3.42578125" style="2" customWidth="1"/>
    <col min="6929" max="6930" width="3.7109375" style="2" customWidth="1"/>
    <col min="6931" max="6932" width="3.42578125" style="2" customWidth="1"/>
    <col min="6933" max="6933" width="4.140625" style="2" customWidth="1"/>
    <col min="6934" max="6934" width="3.7109375" style="2" customWidth="1"/>
    <col min="6935" max="6935" width="3.85546875" style="2" customWidth="1"/>
    <col min="6936" max="6936" width="3.42578125" style="2" customWidth="1"/>
    <col min="6937" max="6937" width="4" style="2" customWidth="1"/>
    <col min="6938" max="6938" width="3" style="2" customWidth="1"/>
    <col min="6939" max="6940" width="3.42578125" style="2" customWidth="1"/>
    <col min="6941" max="6941" width="3.7109375" style="2" customWidth="1"/>
    <col min="6942" max="6942" width="3" style="2" customWidth="1"/>
    <col min="6943" max="6943" width="3.85546875" style="2" customWidth="1"/>
    <col min="6944" max="6944" width="4" style="2" customWidth="1"/>
    <col min="6945" max="6945" width="3.85546875" style="2" customWidth="1"/>
    <col min="6946" max="6946" width="4" style="2" customWidth="1"/>
    <col min="6947" max="7169" width="5.42578125" style="2"/>
    <col min="7170" max="7170" width="4.140625" style="2" customWidth="1"/>
    <col min="7171" max="7171" width="26.28515625" style="2" customWidth="1"/>
    <col min="7172" max="7172" width="4.140625" style="2" customWidth="1"/>
    <col min="7173" max="7173" width="3.42578125" style="2" customWidth="1"/>
    <col min="7174" max="7174" width="4" style="2" customWidth="1"/>
    <col min="7175" max="7175" width="3.7109375" style="2" customWidth="1"/>
    <col min="7176" max="7176" width="3.42578125" style="2" customWidth="1"/>
    <col min="7177" max="7177" width="3.85546875" style="2" customWidth="1"/>
    <col min="7178" max="7178" width="3.42578125" style="2" customWidth="1"/>
    <col min="7179" max="7179" width="3.7109375" style="2" customWidth="1"/>
    <col min="7180" max="7180" width="3.28515625" style="2" customWidth="1"/>
    <col min="7181" max="7181" width="4.7109375" style="2" customWidth="1"/>
    <col min="7182" max="7182" width="3.42578125" style="2" customWidth="1"/>
    <col min="7183" max="7183" width="3.140625" style="2" customWidth="1"/>
    <col min="7184" max="7184" width="3.42578125" style="2" customWidth="1"/>
    <col min="7185" max="7186" width="3.7109375" style="2" customWidth="1"/>
    <col min="7187" max="7188" width="3.42578125" style="2" customWidth="1"/>
    <col min="7189" max="7189" width="4.140625" style="2" customWidth="1"/>
    <col min="7190" max="7190" width="3.7109375" style="2" customWidth="1"/>
    <col min="7191" max="7191" width="3.85546875" style="2" customWidth="1"/>
    <col min="7192" max="7192" width="3.42578125" style="2" customWidth="1"/>
    <col min="7193" max="7193" width="4" style="2" customWidth="1"/>
    <col min="7194" max="7194" width="3" style="2" customWidth="1"/>
    <col min="7195" max="7196" width="3.42578125" style="2" customWidth="1"/>
    <col min="7197" max="7197" width="3.7109375" style="2" customWidth="1"/>
    <col min="7198" max="7198" width="3" style="2" customWidth="1"/>
    <col min="7199" max="7199" width="3.85546875" style="2" customWidth="1"/>
    <col min="7200" max="7200" width="4" style="2" customWidth="1"/>
    <col min="7201" max="7201" width="3.85546875" style="2" customWidth="1"/>
    <col min="7202" max="7202" width="4" style="2" customWidth="1"/>
    <col min="7203" max="7425" width="5.42578125" style="2"/>
    <col min="7426" max="7426" width="4.140625" style="2" customWidth="1"/>
    <col min="7427" max="7427" width="26.28515625" style="2" customWidth="1"/>
    <col min="7428" max="7428" width="4.140625" style="2" customWidth="1"/>
    <col min="7429" max="7429" width="3.42578125" style="2" customWidth="1"/>
    <col min="7430" max="7430" width="4" style="2" customWidth="1"/>
    <col min="7431" max="7431" width="3.7109375" style="2" customWidth="1"/>
    <col min="7432" max="7432" width="3.42578125" style="2" customWidth="1"/>
    <col min="7433" max="7433" width="3.85546875" style="2" customWidth="1"/>
    <col min="7434" max="7434" width="3.42578125" style="2" customWidth="1"/>
    <col min="7435" max="7435" width="3.7109375" style="2" customWidth="1"/>
    <col min="7436" max="7436" width="3.28515625" style="2" customWidth="1"/>
    <col min="7437" max="7437" width="4.7109375" style="2" customWidth="1"/>
    <col min="7438" max="7438" width="3.42578125" style="2" customWidth="1"/>
    <col min="7439" max="7439" width="3.140625" style="2" customWidth="1"/>
    <col min="7440" max="7440" width="3.42578125" style="2" customWidth="1"/>
    <col min="7441" max="7442" width="3.7109375" style="2" customWidth="1"/>
    <col min="7443" max="7444" width="3.42578125" style="2" customWidth="1"/>
    <col min="7445" max="7445" width="4.140625" style="2" customWidth="1"/>
    <col min="7446" max="7446" width="3.7109375" style="2" customWidth="1"/>
    <col min="7447" max="7447" width="3.85546875" style="2" customWidth="1"/>
    <col min="7448" max="7448" width="3.42578125" style="2" customWidth="1"/>
    <col min="7449" max="7449" width="4" style="2" customWidth="1"/>
    <col min="7450" max="7450" width="3" style="2" customWidth="1"/>
    <col min="7451" max="7452" width="3.42578125" style="2" customWidth="1"/>
    <col min="7453" max="7453" width="3.7109375" style="2" customWidth="1"/>
    <col min="7454" max="7454" width="3" style="2" customWidth="1"/>
    <col min="7455" max="7455" width="3.85546875" style="2" customWidth="1"/>
    <col min="7456" max="7456" width="4" style="2" customWidth="1"/>
    <col min="7457" max="7457" width="3.85546875" style="2" customWidth="1"/>
    <col min="7458" max="7458" width="4" style="2" customWidth="1"/>
    <col min="7459" max="7681" width="5.42578125" style="2"/>
    <col min="7682" max="7682" width="4.140625" style="2" customWidth="1"/>
    <col min="7683" max="7683" width="26.28515625" style="2" customWidth="1"/>
    <col min="7684" max="7684" width="4.140625" style="2" customWidth="1"/>
    <col min="7685" max="7685" width="3.42578125" style="2" customWidth="1"/>
    <col min="7686" max="7686" width="4" style="2" customWidth="1"/>
    <col min="7687" max="7687" width="3.7109375" style="2" customWidth="1"/>
    <col min="7688" max="7688" width="3.42578125" style="2" customWidth="1"/>
    <col min="7689" max="7689" width="3.85546875" style="2" customWidth="1"/>
    <col min="7690" max="7690" width="3.42578125" style="2" customWidth="1"/>
    <col min="7691" max="7691" width="3.7109375" style="2" customWidth="1"/>
    <col min="7692" max="7692" width="3.28515625" style="2" customWidth="1"/>
    <col min="7693" max="7693" width="4.7109375" style="2" customWidth="1"/>
    <col min="7694" max="7694" width="3.42578125" style="2" customWidth="1"/>
    <col min="7695" max="7695" width="3.140625" style="2" customWidth="1"/>
    <col min="7696" max="7696" width="3.42578125" style="2" customWidth="1"/>
    <col min="7697" max="7698" width="3.7109375" style="2" customWidth="1"/>
    <col min="7699" max="7700" width="3.42578125" style="2" customWidth="1"/>
    <col min="7701" max="7701" width="4.140625" style="2" customWidth="1"/>
    <col min="7702" max="7702" width="3.7109375" style="2" customWidth="1"/>
    <col min="7703" max="7703" width="3.85546875" style="2" customWidth="1"/>
    <col min="7704" max="7704" width="3.42578125" style="2" customWidth="1"/>
    <col min="7705" max="7705" width="4" style="2" customWidth="1"/>
    <col min="7706" max="7706" width="3" style="2" customWidth="1"/>
    <col min="7707" max="7708" width="3.42578125" style="2" customWidth="1"/>
    <col min="7709" max="7709" width="3.7109375" style="2" customWidth="1"/>
    <col min="7710" max="7710" width="3" style="2" customWidth="1"/>
    <col min="7711" max="7711" width="3.85546875" style="2" customWidth="1"/>
    <col min="7712" max="7712" width="4" style="2" customWidth="1"/>
    <col min="7713" max="7713" width="3.85546875" style="2" customWidth="1"/>
    <col min="7714" max="7714" width="4" style="2" customWidth="1"/>
    <col min="7715" max="7937" width="5.42578125" style="2"/>
    <col min="7938" max="7938" width="4.140625" style="2" customWidth="1"/>
    <col min="7939" max="7939" width="26.28515625" style="2" customWidth="1"/>
    <col min="7940" max="7940" width="4.140625" style="2" customWidth="1"/>
    <col min="7941" max="7941" width="3.42578125" style="2" customWidth="1"/>
    <col min="7942" max="7942" width="4" style="2" customWidth="1"/>
    <col min="7943" max="7943" width="3.7109375" style="2" customWidth="1"/>
    <col min="7944" max="7944" width="3.42578125" style="2" customWidth="1"/>
    <col min="7945" max="7945" width="3.85546875" style="2" customWidth="1"/>
    <col min="7946" max="7946" width="3.42578125" style="2" customWidth="1"/>
    <col min="7947" max="7947" width="3.7109375" style="2" customWidth="1"/>
    <col min="7948" max="7948" width="3.28515625" style="2" customWidth="1"/>
    <col min="7949" max="7949" width="4.7109375" style="2" customWidth="1"/>
    <col min="7950" max="7950" width="3.42578125" style="2" customWidth="1"/>
    <col min="7951" max="7951" width="3.140625" style="2" customWidth="1"/>
    <col min="7952" max="7952" width="3.42578125" style="2" customWidth="1"/>
    <col min="7953" max="7954" width="3.7109375" style="2" customWidth="1"/>
    <col min="7955" max="7956" width="3.42578125" style="2" customWidth="1"/>
    <col min="7957" max="7957" width="4.140625" style="2" customWidth="1"/>
    <col min="7958" max="7958" width="3.7109375" style="2" customWidth="1"/>
    <col min="7959" max="7959" width="3.85546875" style="2" customWidth="1"/>
    <col min="7960" max="7960" width="3.42578125" style="2" customWidth="1"/>
    <col min="7961" max="7961" width="4" style="2" customWidth="1"/>
    <col min="7962" max="7962" width="3" style="2" customWidth="1"/>
    <col min="7963" max="7964" width="3.42578125" style="2" customWidth="1"/>
    <col min="7965" max="7965" width="3.7109375" style="2" customWidth="1"/>
    <col min="7966" max="7966" width="3" style="2" customWidth="1"/>
    <col min="7967" max="7967" width="3.85546875" style="2" customWidth="1"/>
    <col min="7968" max="7968" width="4" style="2" customWidth="1"/>
    <col min="7969" max="7969" width="3.85546875" style="2" customWidth="1"/>
    <col min="7970" max="7970" width="4" style="2" customWidth="1"/>
    <col min="7971" max="8193" width="5.42578125" style="2"/>
    <col min="8194" max="8194" width="4.140625" style="2" customWidth="1"/>
    <col min="8195" max="8195" width="26.28515625" style="2" customWidth="1"/>
    <col min="8196" max="8196" width="4.140625" style="2" customWidth="1"/>
    <col min="8197" max="8197" width="3.42578125" style="2" customWidth="1"/>
    <col min="8198" max="8198" width="4" style="2" customWidth="1"/>
    <col min="8199" max="8199" width="3.7109375" style="2" customWidth="1"/>
    <col min="8200" max="8200" width="3.42578125" style="2" customWidth="1"/>
    <col min="8201" max="8201" width="3.85546875" style="2" customWidth="1"/>
    <col min="8202" max="8202" width="3.42578125" style="2" customWidth="1"/>
    <col min="8203" max="8203" width="3.7109375" style="2" customWidth="1"/>
    <col min="8204" max="8204" width="3.28515625" style="2" customWidth="1"/>
    <col min="8205" max="8205" width="4.7109375" style="2" customWidth="1"/>
    <col min="8206" max="8206" width="3.42578125" style="2" customWidth="1"/>
    <col min="8207" max="8207" width="3.140625" style="2" customWidth="1"/>
    <col min="8208" max="8208" width="3.42578125" style="2" customWidth="1"/>
    <col min="8209" max="8210" width="3.7109375" style="2" customWidth="1"/>
    <col min="8211" max="8212" width="3.42578125" style="2" customWidth="1"/>
    <col min="8213" max="8213" width="4.140625" style="2" customWidth="1"/>
    <col min="8214" max="8214" width="3.7109375" style="2" customWidth="1"/>
    <col min="8215" max="8215" width="3.85546875" style="2" customWidth="1"/>
    <col min="8216" max="8216" width="3.42578125" style="2" customWidth="1"/>
    <col min="8217" max="8217" width="4" style="2" customWidth="1"/>
    <col min="8218" max="8218" width="3" style="2" customWidth="1"/>
    <col min="8219" max="8220" width="3.42578125" style="2" customWidth="1"/>
    <col min="8221" max="8221" width="3.7109375" style="2" customWidth="1"/>
    <col min="8222" max="8222" width="3" style="2" customWidth="1"/>
    <col min="8223" max="8223" width="3.85546875" style="2" customWidth="1"/>
    <col min="8224" max="8224" width="4" style="2" customWidth="1"/>
    <col min="8225" max="8225" width="3.85546875" style="2" customWidth="1"/>
    <col min="8226" max="8226" width="4" style="2" customWidth="1"/>
    <col min="8227" max="8449" width="5.42578125" style="2"/>
    <col min="8450" max="8450" width="4.140625" style="2" customWidth="1"/>
    <col min="8451" max="8451" width="26.28515625" style="2" customWidth="1"/>
    <col min="8452" max="8452" width="4.140625" style="2" customWidth="1"/>
    <col min="8453" max="8453" width="3.42578125" style="2" customWidth="1"/>
    <col min="8454" max="8454" width="4" style="2" customWidth="1"/>
    <col min="8455" max="8455" width="3.7109375" style="2" customWidth="1"/>
    <col min="8456" max="8456" width="3.42578125" style="2" customWidth="1"/>
    <col min="8457" max="8457" width="3.85546875" style="2" customWidth="1"/>
    <col min="8458" max="8458" width="3.42578125" style="2" customWidth="1"/>
    <col min="8459" max="8459" width="3.7109375" style="2" customWidth="1"/>
    <col min="8460" max="8460" width="3.28515625" style="2" customWidth="1"/>
    <col min="8461" max="8461" width="4.7109375" style="2" customWidth="1"/>
    <col min="8462" max="8462" width="3.42578125" style="2" customWidth="1"/>
    <col min="8463" max="8463" width="3.140625" style="2" customWidth="1"/>
    <col min="8464" max="8464" width="3.42578125" style="2" customWidth="1"/>
    <col min="8465" max="8466" width="3.7109375" style="2" customWidth="1"/>
    <col min="8467" max="8468" width="3.42578125" style="2" customWidth="1"/>
    <col min="8469" max="8469" width="4.140625" style="2" customWidth="1"/>
    <col min="8470" max="8470" width="3.7109375" style="2" customWidth="1"/>
    <col min="8471" max="8471" width="3.85546875" style="2" customWidth="1"/>
    <col min="8472" max="8472" width="3.42578125" style="2" customWidth="1"/>
    <col min="8473" max="8473" width="4" style="2" customWidth="1"/>
    <col min="8474" max="8474" width="3" style="2" customWidth="1"/>
    <col min="8475" max="8476" width="3.42578125" style="2" customWidth="1"/>
    <col min="8477" max="8477" width="3.7109375" style="2" customWidth="1"/>
    <col min="8478" max="8478" width="3" style="2" customWidth="1"/>
    <col min="8479" max="8479" width="3.85546875" style="2" customWidth="1"/>
    <col min="8480" max="8480" width="4" style="2" customWidth="1"/>
    <col min="8481" max="8481" width="3.85546875" style="2" customWidth="1"/>
    <col min="8482" max="8482" width="4" style="2" customWidth="1"/>
    <col min="8483" max="8705" width="5.42578125" style="2"/>
    <col min="8706" max="8706" width="4.140625" style="2" customWidth="1"/>
    <col min="8707" max="8707" width="26.28515625" style="2" customWidth="1"/>
    <col min="8708" max="8708" width="4.140625" style="2" customWidth="1"/>
    <col min="8709" max="8709" width="3.42578125" style="2" customWidth="1"/>
    <col min="8710" max="8710" width="4" style="2" customWidth="1"/>
    <col min="8711" max="8711" width="3.7109375" style="2" customWidth="1"/>
    <col min="8712" max="8712" width="3.42578125" style="2" customWidth="1"/>
    <col min="8713" max="8713" width="3.85546875" style="2" customWidth="1"/>
    <col min="8714" max="8714" width="3.42578125" style="2" customWidth="1"/>
    <col min="8715" max="8715" width="3.7109375" style="2" customWidth="1"/>
    <col min="8716" max="8716" width="3.28515625" style="2" customWidth="1"/>
    <col min="8717" max="8717" width="4.7109375" style="2" customWidth="1"/>
    <col min="8718" max="8718" width="3.42578125" style="2" customWidth="1"/>
    <col min="8719" max="8719" width="3.140625" style="2" customWidth="1"/>
    <col min="8720" max="8720" width="3.42578125" style="2" customWidth="1"/>
    <col min="8721" max="8722" width="3.7109375" style="2" customWidth="1"/>
    <col min="8723" max="8724" width="3.42578125" style="2" customWidth="1"/>
    <col min="8725" max="8725" width="4.140625" style="2" customWidth="1"/>
    <col min="8726" max="8726" width="3.7109375" style="2" customWidth="1"/>
    <col min="8727" max="8727" width="3.85546875" style="2" customWidth="1"/>
    <col min="8728" max="8728" width="3.42578125" style="2" customWidth="1"/>
    <col min="8729" max="8729" width="4" style="2" customWidth="1"/>
    <col min="8730" max="8730" width="3" style="2" customWidth="1"/>
    <col min="8731" max="8732" width="3.42578125" style="2" customWidth="1"/>
    <col min="8733" max="8733" width="3.7109375" style="2" customWidth="1"/>
    <col min="8734" max="8734" width="3" style="2" customWidth="1"/>
    <col min="8735" max="8735" width="3.85546875" style="2" customWidth="1"/>
    <col min="8736" max="8736" width="4" style="2" customWidth="1"/>
    <col min="8737" max="8737" width="3.85546875" style="2" customWidth="1"/>
    <col min="8738" max="8738" width="4" style="2" customWidth="1"/>
    <col min="8739" max="8961" width="5.42578125" style="2"/>
    <col min="8962" max="8962" width="4.140625" style="2" customWidth="1"/>
    <col min="8963" max="8963" width="26.28515625" style="2" customWidth="1"/>
    <col min="8964" max="8964" width="4.140625" style="2" customWidth="1"/>
    <col min="8965" max="8965" width="3.42578125" style="2" customWidth="1"/>
    <col min="8966" max="8966" width="4" style="2" customWidth="1"/>
    <col min="8967" max="8967" width="3.7109375" style="2" customWidth="1"/>
    <col min="8968" max="8968" width="3.42578125" style="2" customWidth="1"/>
    <col min="8969" max="8969" width="3.85546875" style="2" customWidth="1"/>
    <col min="8970" max="8970" width="3.42578125" style="2" customWidth="1"/>
    <col min="8971" max="8971" width="3.7109375" style="2" customWidth="1"/>
    <col min="8972" max="8972" width="3.28515625" style="2" customWidth="1"/>
    <col min="8973" max="8973" width="4.7109375" style="2" customWidth="1"/>
    <col min="8974" max="8974" width="3.42578125" style="2" customWidth="1"/>
    <col min="8975" max="8975" width="3.140625" style="2" customWidth="1"/>
    <col min="8976" max="8976" width="3.42578125" style="2" customWidth="1"/>
    <col min="8977" max="8978" width="3.7109375" style="2" customWidth="1"/>
    <col min="8979" max="8980" width="3.42578125" style="2" customWidth="1"/>
    <col min="8981" max="8981" width="4.140625" style="2" customWidth="1"/>
    <col min="8982" max="8982" width="3.7109375" style="2" customWidth="1"/>
    <col min="8983" max="8983" width="3.85546875" style="2" customWidth="1"/>
    <col min="8984" max="8984" width="3.42578125" style="2" customWidth="1"/>
    <col min="8985" max="8985" width="4" style="2" customWidth="1"/>
    <col min="8986" max="8986" width="3" style="2" customWidth="1"/>
    <col min="8987" max="8988" width="3.42578125" style="2" customWidth="1"/>
    <col min="8989" max="8989" width="3.7109375" style="2" customWidth="1"/>
    <col min="8990" max="8990" width="3" style="2" customWidth="1"/>
    <col min="8991" max="8991" width="3.85546875" style="2" customWidth="1"/>
    <col min="8992" max="8992" width="4" style="2" customWidth="1"/>
    <col min="8993" max="8993" width="3.85546875" style="2" customWidth="1"/>
    <col min="8994" max="8994" width="4" style="2" customWidth="1"/>
    <col min="8995" max="9217" width="5.42578125" style="2"/>
    <col min="9218" max="9218" width="4.140625" style="2" customWidth="1"/>
    <col min="9219" max="9219" width="26.28515625" style="2" customWidth="1"/>
    <col min="9220" max="9220" width="4.140625" style="2" customWidth="1"/>
    <col min="9221" max="9221" width="3.42578125" style="2" customWidth="1"/>
    <col min="9222" max="9222" width="4" style="2" customWidth="1"/>
    <col min="9223" max="9223" width="3.7109375" style="2" customWidth="1"/>
    <col min="9224" max="9224" width="3.42578125" style="2" customWidth="1"/>
    <col min="9225" max="9225" width="3.85546875" style="2" customWidth="1"/>
    <col min="9226" max="9226" width="3.42578125" style="2" customWidth="1"/>
    <col min="9227" max="9227" width="3.7109375" style="2" customWidth="1"/>
    <col min="9228" max="9228" width="3.28515625" style="2" customWidth="1"/>
    <col min="9229" max="9229" width="4.7109375" style="2" customWidth="1"/>
    <col min="9230" max="9230" width="3.42578125" style="2" customWidth="1"/>
    <col min="9231" max="9231" width="3.140625" style="2" customWidth="1"/>
    <col min="9232" max="9232" width="3.42578125" style="2" customWidth="1"/>
    <col min="9233" max="9234" width="3.7109375" style="2" customWidth="1"/>
    <col min="9235" max="9236" width="3.42578125" style="2" customWidth="1"/>
    <col min="9237" max="9237" width="4.140625" style="2" customWidth="1"/>
    <col min="9238" max="9238" width="3.7109375" style="2" customWidth="1"/>
    <col min="9239" max="9239" width="3.85546875" style="2" customWidth="1"/>
    <col min="9240" max="9240" width="3.42578125" style="2" customWidth="1"/>
    <col min="9241" max="9241" width="4" style="2" customWidth="1"/>
    <col min="9242" max="9242" width="3" style="2" customWidth="1"/>
    <col min="9243" max="9244" width="3.42578125" style="2" customWidth="1"/>
    <col min="9245" max="9245" width="3.7109375" style="2" customWidth="1"/>
    <col min="9246" max="9246" width="3" style="2" customWidth="1"/>
    <col min="9247" max="9247" width="3.85546875" style="2" customWidth="1"/>
    <col min="9248" max="9248" width="4" style="2" customWidth="1"/>
    <col min="9249" max="9249" width="3.85546875" style="2" customWidth="1"/>
    <col min="9250" max="9250" width="4" style="2" customWidth="1"/>
    <col min="9251" max="9473" width="5.42578125" style="2"/>
    <col min="9474" max="9474" width="4.140625" style="2" customWidth="1"/>
    <col min="9475" max="9475" width="26.28515625" style="2" customWidth="1"/>
    <col min="9476" max="9476" width="4.140625" style="2" customWidth="1"/>
    <col min="9477" max="9477" width="3.42578125" style="2" customWidth="1"/>
    <col min="9478" max="9478" width="4" style="2" customWidth="1"/>
    <col min="9479" max="9479" width="3.7109375" style="2" customWidth="1"/>
    <col min="9480" max="9480" width="3.42578125" style="2" customWidth="1"/>
    <col min="9481" max="9481" width="3.85546875" style="2" customWidth="1"/>
    <col min="9482" max="9482" width="3.42578125" style="2" customWidth="1"/>
    <col min="9483" max="9483" width="3.7109375" style="2" customWidth="1"/>
    <col min="9484" max="9484" width="3.28515625" style="2" customWidth="1"/>
    <col min="9485" max="9485" width="4.7109375" style="2" customWidth="1"/>
    <col min="9486" max="9486" width="3.42578125" style="2" customWidth="1"/>
    <col min="9487" max="9487" width="3.140625" style="2" customWidth="1"/>
    <col min="9488" max="9488" width="3.42578125" style="2" customWidth="1"/>
    <col min="9489" max="9490" width="3.7109375" style="2" customWidth="1"/>
    <col min="9491" max="9492" width="3.42578125" style="2" customWidth="1"/>
    <col min="9493" max="9493" width="4.140625" style="2" customWidth="1"/>
    <col min="9494" max="9494" width="3.7109375" style="2" customWidth="1"/>
    <col min="9495" max="9495" width="3.85546875" style="2" customWidth="1"/>
    <col min="9496" max="9496" width="3.42578125" style="2" customWidth="1"/>
    <col min="9497" max="9497" width="4" style="2" customWidth="1"/>
    <col min="9498" max="9498" width="3" style="2" customWidth="1"/>
    <col min="9499" max="9500" width="3.42578125" style="2" customWidth="1"/>
    <col min="9501" max="9501" width="3.7109375" style="2" customWidth="1"/>
    <col min="9502" max="9502" width="3" style="2" customWidth="1"/>
    <col min="9503" max="9503" width="3.85546875" style="2" customWidth="1"/>
    <col min="9504" max="9504" width="4" style="2" customWidth="1"/>
    <col min="9505" max="9505" width="3.85546875" style="2" customWidth="1"/>
    <col min="9506" max="9506" width="4" style="2" customWidth="1"/>
    <col min="9507" max="9729" width="5.42578125" style="2"/>
    <col min="9730" max="9730" width="4.140625" style="2" customWidth="1"/>
    <col min="9731" max="9731" width="26.28515625" style="2" customWidth="1"/>
    <col min="9732" max="9732" width="4.140625" style="2" customWidth="1"/>
    <col min="9733" max="9733" width="3.42578125" style="2" customWidth="1"/>
    <col min="9734" max="9734" width="4" style="2" customWidth="1"/>
    <col min="9735" max="9735" width="3.7109375" style="2" customWidth="1"/>
    <col min="9736" max="9736" width="3.42578125" style="2" customWidth="1"/>
    <col min="9737" max="9737" width="3.85546875" style="2" customWidth="1"/>
    <col min="9738" max="9738" width="3.42578125" style="2" customWidth="1"/>
    <col min="9739" max="9739" width="3.7109375" style="2" customWidth="1"/>
    <col min="9740" max="9740" width="3.28515625" style="2" customWidth="1"/>
    <col min="9741" max="9741" width="4.7109375" style="2" customWidth="1"/>
    <col min="9742" max="9742" width="3.42578125" style="2" customWidth="1"/>
    <col min="9743" max="9743" width="3.140625" style="2" customWidth="1"/>
    <col min="9744" max="9744" width="3.42578125" style="2" customWidth="1"/>
    <col min="9745" max="9746" width="3.7109375" style="2" customWidth="1"/>
    <col min="9747" max="9748" width="3.42578125" style="2" customWidth="1"/>
    <col min="9749" max="9749" width="4.140625" style="2" customWidth="1"/>
    <col min="9750" max="9750" width="3.7109375" style="2" customWidth="1"/>
    <col min="9751" max="9751" width="3.85546875" style="2" customWidth="1"/>
    <col min="9752" max="9752" width="3.42578125" style="2" customWidth="1"/>
    <col min="9753" max="9753" width="4" style="2" customWidth="1"/>
    <col min="9754" max="9754" width="3" style="2" customWidth="1"/>
    <col min="9755" max="9756" width="3.42578125" style="2" customWidth="1"/>
    <col min="9757" max="9757" width="3.7109375" style="2" customWidth="1"/>
    <col min="9758" max="9758" width="3" style="2" customWidth="1"/>
    <col min="9759" max="9759" width="3.85546875" style="2" customWidth="1"/>
    <col min="9760" max="9760" width="4" style="2" customWidth="1"/>
    <col min="9761" max="9761" width="3.85546875" style="2" customWidth="1"/>
    <col min="9762" max="9762" width="4" style="2" customWidth="1"/>
    <col min="9763" max="9985" width="5.42578125" style="2"/>
    <col min="9986" max="9986" width="4.140625" style="2" customWidth="1"/>
    <col min="9987" max="9987" width="26.28515625" style="2" customWidth="1"/>
    <col min="9988" max="9988" width="4.140625" style="2" customWidth="1"/>
    <col min="9989" max="9989" width="3.42578125" style="2" customWidth="1"/>
    <col min="9990" max="9990" width="4" style="2" customWidth="1"/>
    <col min="9991" max="9991" width="3.7109375" style="2" customWidth="1"/>
    <col min="9992" max="9992" width="3.42578125" style="2" customWidth="1"/>
    <col min="9993" max="9993" width="3.85546875" style="2" customWidth="1"/>
    <col min="9994" max="9994" width="3.42578125" style="2" customWidth="1"/>
    <col min="9995" max="9995" width="3.7109375" style="2" customWidth="1"/>
    <col min="9996" max="9996" width="3.28515625" style="2" customWidth="1"/>
    <col min="9997" max="9997" width="4.7109375" style="2" customWidth="1"/>
    <col min="9998" max="9998" width="3.42578125" style="2" customWidth="1"/>
    <col min="9999" max="9999" width="3.140625" style="2" customWidth="1"/>
    <col min="10000" max="10000" width="3.42578125" style="2" customWidth="1"/>
    <col min="10001" max="10002" width="3.7109375" style="2" customWidth="1"/>
    <col min="10003" max="10004" width="3.42578125" style="2" customWidth="1"/>
    <col min="10005" max="10005" width="4.140625" style="2" customWidth="1"/>
    <col min="10006" max="10006" width="3.7109375" style="2" customWidth="1"/>
    <col min="10007" max="10007" width="3.85546875" style="2" customWidth="1"/>
    <col min="10008" max="10008" width="3.42578125" style="2" customWidth="1"/>
    <col min="10009" max="10009" width="4" style="2" customWidth="1"/>
    <col min="10010" max="10010" width="3" style="2" customWidth="1"/>
    <col min="10011" max="10012" width="3.42578125" style="2" customWidth="1"/>
    <col min="10013" max="10013" width="3.7109375" style="2" customWidth="1"/>
    <col min="10014" max="10014" width="3" style="2" customWidth="1"/>
    <col min="10015" max="10015" width="3.85546875" style="2" customWidth="1"/>
    <col min="10016" max="10016" width="4" style="2" customWidth="1"/>
    <col min="10017" max="10017" width="3.85546875" style="2" customWidth="1"/>
    <col min="10018" max="10018" width="4" style="2" customWidth="1"/>
    <col min="10019" max="10241" width="5.42578125" style="2"/>
    <col min="10242" max="10242" width="4.140625" style="2" customWidth="1"/>
    <col min="10243" max="10243" width="26.28515625" style="2" customWidth="1"/>
    <col min="10244" max="10244" width="4.140625" style="2" customWidth="1"/>
    <col min="10245" max="10245" width="3.42578125" style="2" customWidth="1"/>
    <col min="10246" max="10246" width="4" style="2" customWidth="1"/>
    <col min="10247" max="10247" width="3.7109375" style="2" customWidth="1"/>
    <col min="10248" max="10248" width="3.42578125" style="2" customWidth="1"/>
    <col min="10249" max="10249" width="3.85546875" style="2" customWidth="1"/>
    <col min="10250" max="10250" width="3.42578125" style="2" customWidth="1"/>
    <col min="10251" max="10251" width="3.7109375" style="2" customWidth="1"/>
    <col min="10252" max="10252" width="3.28515625" style="2" customWidth="1"/>
    <col min="10253" max="10253" width="4.7109375" style="2" customWidth="1"/>
    <col min="10254" max="10254" width="3.42578125" style="2" customWidth="1"/>
    <col min="10255" max="10255" width="3.140625" style="2" customWidth="1"/>
    <col min="10256" max="10256" width="3.42578125" style="2" customWidth="1"/>
    <col min="10257" max="10258" width="3.7109375" style="2" customWidth="1"/>
    <col min="10259" max="10260" width="3.42578125" style="2" customWidth="1"/>
    <col min="10261" max="10261" width="4.140625" style="2" customWidth="1"/>
    <col min="10262" max="10262" width="3.7109375" style="2" customWidth="1"/>
    <col min="10263" max="10263" width="3.85546875" style="2" customWidth="1"/>
    <col min="10264" max="10264" width="3.42578125" style="2" customWidth="1"/>
    <col min="10265" max="10265" width="4" style="2" customWidth="1"/>
    <col min="10266" max="10266" width="3" style="2" customWidth="1"/>
    <col min="10267" max="10268" width="3.42578125" style="2" customWidth="1"/>
    <col min="10269" max="10269" width="3.7109375" style="2" customWidth="1"/>
    <col min="10270" max="10270" width="3" style="2" customWidth="1"/>
    <col min="10271" max="10271" width="3.85546875" style="2" customWidth="1"/>
    <col min="10272" max="10272" width="4" style="2" customWidth="1"/>
    <col min="10273" max="10273" width="3.85546875" style="2" customWidth="1"/>
    <col min="10274" max="10274" width="4" style="2" customWidth="1"/>
    <col min="10275" max="10497" width="5.42578125" style="2"/>
    <col min="10498" max="10498" width="4.140625" style="2" customWidth="1"/>
    <col min="10499" max="10499" width="26.28515625" style="2" customWidth="1"/>
    <col min="10500" max="10500" width="4.140625" style="2" customWidth="1"/>
    <col min="10501" max="10501" width="3.42578125" style="2" customWidth="1"/>
    <col min="10502" max="10502" width="4" style="2" customWidth="1"/>
    <col min="10503" max="10503" width="3.7109375" style="2" customWidth="1"/>
    <col min="10504" max="10504" width="3.42578125" style="2" customWidth="1"/>
    <col min="10505" max="10505" width="3.85546875" style="2" customWidth="1"/>
    <col min="10506" max="10506" width="3.42578125" style="2" customWidth="1"/>
    <col min="10507" max="10507" width="3.7109375" style="2" customWidth="1"/>
    <col min="10508" max="10508" width="3.28515625" style="2" customWidth="1"/>
    <col min="10509" max="10509" width="4.7109375" style="2" customWidth="1"/>
    <col min="10510" max="10510" width="3.42578125" style="2" customWidth="1"/>
    <col min="10511" max="10511" width="3.140625" style="2" customWidth="1"/>
    <col min="10512" max="10512" width="3.42578125" style="2" customWidth="1"/>
    <col min="10513" max="10514" width="3.7109375" style="2" customWidth="1"/>
    <col min="10515" max="10516" width="3.42578125" style="2" customWidth="1"/>
    <col min="10517" max="10517" width="4.140625" style="2" customWidth="1"/>
    <col min="10518" max="10518" width="3.7109375" style="2" customWidth="1"/>
    <col min="10519" max="10519" width="3.85546875" style="2" customWidth="1"/>
    <col min="10520" max="10520" width="3.42578125" style="2" customWidth="1"/>
    <col min="10521" max="10521" width="4" style="2" customWidth="1"/>
    <col min="10522" max="10522" width="3" style="2" customWidth="1"/>
    <col min="10523" max="10524" width="3.42578125" style="2" customWidth="1"/>
    <col min="10525" max="10525" width="3.7109375" style="2" customWidth="1"/>
    <col min="10526" max="10526" width="3" style="2" customWidth="1"/>
    <col min="10527" max="10527" width="3.85546875" style="2" customWidth="1"/>
    <col min="10528" max="10528" width="4" style="2" customWidth="1"/>
    <col min="10529" max="10529" width="3.85546875" style="2" customWidth="1"/>
    <col min="10530" max="10530" width="4" style="2" customWidth="1"/>
    <col min="10531" max="10753" width="5.42578125" style="2"/>
    <col min="10754" max="10754" width="4.140625" style="2" customWidth="1"/>
    <col min="10755" max="10755" width="26.28515625" style="2" customWidth="1"/>
    <col min="10756" max="10756" width="4.140625" style="2" customWidth="1"/>
    <col min="10757" max="10757" width="3.42578125" style="2" customWidth="1"/>
    <col min="10758" max="10758" width="4" style="2" customWidth="1"/>
    <col min="10759" max="10759" width="3.7109375" style="2" customWidth="1"/>
    <col min="10760" max="10760" width="3.42578125" style="2" customWidth="1"/>
    <col min="10761" max="10761" width="3.85546875" style="2" customWidth="1"/>
    <col min="10762" max="10762" width="3.42578125" style="2" customWidth="1"/>
    <col min="10763" max="10763" width="3.7109375" style="2" customWidth="1"/>
    <col min="10764" max="10764" width="3.28515625" style="2" customWidth="1"/>
    <col min="10765" max="10765" width="4.7109375" style="2" customWidth="1"/>
    <col min="10766" max="10766" width="3.42578125" style="2" customWidth="1"/>
    <col min="10767" max="10767" width="3.140625" style="2" customWidth="1"/>
    <col min="10768" max="10768" width="3.42578125" style="2" customWidth="1"/>
    <col min="10769" max="10770" width="3.7109375" style="2" customWidth="1"/>
    <col min="10771" max="10772" width="3.42578125" style="2" customWidth="1"/>
    <col min="10773" max="10773" width="4.140625" style="2" customWidth="1"/>
    <col min="10774" max="10774" width="3.7109375" style="2" customWidth="1"/>
    <col min="10775" max="10775" width="3.85546875" style="2" customWidth="1"/>
    <col min="10776" max="10776" width="3.42578125" style="2" customWidth="1"/>
    <col min="10777" max="10777" width="4" style="2" customWidth="1"/>
    <col min="10778" max="10778" width="3" style="2" customWidth="1"/>
    <col min="10779" max="10780" width="3.42578125" style="2" customWidth="1"/>
    <col min="10781" max="10781" width="3.7109375" style="2" customWidth="1"/>
    <col min="10782" max="10782" width="3" style="2" customWidth="1"/>
    <col min="10783" max="10783" width="3.85546875" style="2" customWidth="1"/>
    <col min="10784" max="10784" width="4" style="2" customWidth="1"/>
    <col min="10785" max="10785" width="3.85546875" style="2" customWidth="1"/>
    <col min="10786" max="10786" width="4" style="2" customWidth="1"/>
    <col min="10787" max="11009" width="5.42578125" style="2"/>
    <col min="11010" max="11010" width="4.140625" style="2" customWidth="1"/>
    <col min="11011" max="11011" width="26.28515625" style="2" customWidth="1"/>
    <col min="11012" max="11012" width="4.140625" style="2" customWidth="1"/>
    <col min="11013" max="11013" width="3.42578125" style="2" customWidth="1"/>
    <col min="11014" max="11014" width="4" style="2" customWidth="1"/>
    <col min="11015" max="11015" width="3.7109375" style="2" customWidth="1"/>
    <col min="11016" max="11016" width="3.42578125" style="2" customWidth="1"/>
    <col min="11017" max="11017" width="3.85546875" style="2" customWidth="1"/>
    <col min="11018" max="11018" width="3.42578125" style="2" customWidth="1"/>
    <col min="11019" max="11019" width="3.7109375" style="2" customWidth="1"/>
    <col min="11020" max="11020" width="3.28515625" style="2" customWidth="1"/>
    <col min="11021" max="11021" width="4.7109375" style="2" customWidth="1"/>
    <col min="11022" max="11022" width="3.42578125" style="2" customWidth="1"/>
    <col min="11023" max="11023" width="3.140625" style="2" customWidth="1"/>
    <col min="11024" max="11024" width="3.42578125" style="2" customWidth="1"/>
    <col min="11025" max="11026" width="3.7109375" style="2" customWidth="1"/>
    <col min="11027" max="11028" width="3.42578125" style="2" customWidth="1"/>
    <col min="11029" max="11029" width="4.140625" style="2" customWidth="1"/>
    <col min="11030" max="11030" width="3.7109375" style="2" customWidth="1"/>
    <col min="11031" max="11031" width="3.85546875" style="2" customWidth="1"/>
    <col min="11032" max="11032" width="3.42578125" style="2" customWidth="1"/>
    <col min="11033" max="11033" width="4" style="2" customWidth="1"/>
    <col min="11034" max="11034" width="3" style="2" customWidth="1"/>
    <col min="11035" max="11036" width="3.42578125" style="2" customWidth="1"/>
    <col min="11037" max="11037" width="3.7109375" style="2" customWidth="1"/>
    <col min="11038" max="11038" width="3" style="2" customWidth="1"/>
    <col min="11039" max="11039" width="3.85546875" style="2" customWidth="1"/>
    <col min="11040" max="11040" width="4" style="2" customWidth="1"/>
    <col min="11041" max="11041" width="3.85546875" style="2" customWidth="1"/>
    <col min="11042" max="11042" width="4" style="2" customWidth="1"/>
    <col min="11043" max="11265" width="5.42578125" style="2"/>
    <col min="11266" max="11266" width="4.140625" style="2" customWidth="1"/>
    <col min="11267" max="11267" width="26.28515625" style="2" customWidth="1"/>
    <col min="11268" max="11268" width="4.140625" style="2" customWidth="1"/>
    <col min="11269" max="11269" width="3.42578125" style="2" customWidth="1"/>
    <col min="11270" max="11270" width="4" style="2" customWidth="1"/>
    <col min="11271" max="11271" width="3.7109375" style="2" customWidth="1"/>
    <col min="11272" max="11272" width="3.42578125" style="2" customWidth="1"/>
    <col min="11273" max="11273" width="3.85546875" style="2" customWidth="1"/>
    <col min="11274" max="11274" width="3.42578125" style="2" customWidth="1"/>
    <col min="11275" max="11275" width="3.7109375" style="2" customWidth="1"/>
    <col min="11276" max="11276" width="3.28515625" style="2" customWidth="1"/>
    <col min="11277" max="11277" width="4.7109375" style="2" customWidth="1"/>
    <col min="11278" max="11278" width="3.42578125" style="2" customWidth="1"/>
    <col min="11279" max="11279" width="3.140625" style="2" customWidth="1"/>
    <col min="11280" max="11280" width="3.42578125" style="2" customWidth="1"/>
    <col min="11281" max="11282" width="3.7109375" style="2" customWidth="1"/>
    <col min="11283" max="11284" width="3.42578125" style="2" customWidth="1"/>
    <col min="11285" max="11285" width="4.140625" style="2" customWidth="1"/>
    <col min="11286" max="11286" width="3.7109375" style="2" customWidth="1"/>
    <col min="11287" max="11287" width="3.85546875" style="2" customWidth="1"/>
    <col min="11288" max="11288" width="3.42578125" style="2" customWidth="1"/>
    <col min="11289" max="11289" width="4" style="2" customWidth="1"/>
    <col min="11290" max="11290" width="3" style="2" customWidth="1"/>
    <col min="11291" max="11292" width="3.42578125" style="2" customWidth="1"/>
    <col min="11293" max="11293" width="3.7109375" style="2" customWidth="1"/>
    <col min="11294" max="11294" width="3" style="2" customWidth="1"/>
    <col min="11295" max="11295" width="3.85546875" style="2" customWidth="1"/>
    <col min="11296" max="11296" width="4" style="2" customWidth="1"/>
    <col min="11297" max="11297" width="3.85546875" style="2" customWidth="1"/>
    <col min="11298" max="11298" width="4" style="2" customWidth="1"/>
    <col min="11299" max="11521" width="5.42578125" style="2"/>
    <col min="11522" max="11522" width="4.140625" style="2" customWidth="1"/>
    <col min="11523" max="11523" width="26.28515625" style="2" customWidth="1"/>
    <col min="11524" max="11524" width="4.140625" style="2" customWidth="1"/>
    <col min="11525" max="11525" width="3.42578125" style="2" customWidth="1"/>
    <col min="11526" max="11526" width="4" style="2" customWidth="1"/>
    <col min="11527" max="11527" width="3.7109375" style="2" customWidth="1"/>
    <col min="11528" max="11528" width="3.42578125" style="2" customWidth="1"/>
    <col min="11529" max="11529" width="3.85546875" style="2" customWidth="1"/>
    <col min="11530" max="11530" width="3.42578125" style="2" customWidth="1"/>
    <col min="11531" max="11531" width="3.7109375" style="2" customWidth="1"/>
    <col min="11532" max="11532" width="3.28515625" style="2" customWidth="1"/>
    <col min="11533" max="11533" width="4.7109375" style="2" customWidth="1"/>
    <col min="11534" max="11534" width="3.42578125" style="2" customWidth="1"/>
    <col min="11535" max="11535" width="3.140625" style="2" customWidth="1"/>
    <col min="11536" max="11536" width="3.42578125" style="2" customWidth="1"/>
    <col min="11537" max="11538" width="3.7109375" style="2" customWidth="1"/>
    <col min="11539" max="11540" width="3.42578125" style="2" customWidth="1"/>
    <col min="11541" max="11541" width="4.140625" style="2" customWidth="1"/>
    <col min="11542" max="11542" width="3.7109375" style="2" customWidth="1"/>
    <col min="11543" max="11543" width="3.85546875" style="2" customWidth="1"/>
    <col min="11544" max="11544" width="3.42578125" style="2" customWidth="1"/>
    <col min="11545" max="11545" width="4" style="2" customWidth="1"/>
    <col min="11546" max="11546" width="3" style="2" customWidth="1"/>
    <col min="11547" max="11548" width="3.42578125" style="2" customWidth="1"/>
    <col min="11549" max="11549" width="3.7109375" style="2" customWidth="1"/>
    <col min="11550" max="11550" width="3" style="2" customWidth="1"/>
    <col min="11551" max="11551" width="3.85546875" style="2" customWidth="1"/>
    <col min="11552" max="11552" width="4" style="2" customWidth="1"/>
    <col min="11553" max="11553" width="3.85546875" style="2" customWidth="1"/>
    <col min="11554" max="11554" width="4" style="2" customWidth="1"/>
    <col min="11555" max="11777" width="5.42578125" style="2"/>
    <col min="11778" max="11778" width="4.140625" style="2" customWidth="1"/>
    <col min="11779" max="11779" width="26.28515625" style="2" customWidth="1"/>
    <col min="11780" max="11780" width="4.140625" style="2" customWidth="1"/>
    <col min="11781" max="11781" width="3.42578125" style="2" customWidth="1"/>
    <col min="11782" max="11782" width="4" style="2" customWidth="1"/>
    <col min="11783" max="11783" width="3.7109375" style="2" customWidth="1"/>
    <col min="11784" max="11784" width="3.42578125" style="2" customWidth="1"/>
    <col min="11785" max="11785" width="3.85546875" style="2" customWidth="1"/>
    <col min="11786" max="11786" width="3.42578125" style="2" customWidth="1"/>
    <col min="11787" max="11787" width="3.7109375" style="2" customWidth="1"/>
    <col min="11788" max="11788" width="3.28515625" style="2" customWidth="1"/>
    <col min="11789" max="11789" width="4.7109375" style="2" customWidth="1"/>
    <col min="11790" max="11790" width="3.42578125" style="2" customWidth="1"/>
    <col min="11791" max="11791" width="3.140625" style="2" customWidth="1"/>
    <col min="11792" max="11792" width="3.42578125" style="2" customWidth="1"/>
    <col min="11793" max="11794" width="3.7109375" style="2" customWidth="1"/>
    <col min="11795" max="11796" width="3.42578125" style="2" customWidth="1"/>
    <col min="11797" max="11797" width="4.140625" style="2" customWidth="1"/>
    <col min="11798" max="11798" width="3.7109375" style="2" customWidth="1"/>
    <col min="11799" max="11799" width="3.85546875" style="2" customWidth="1"/>
    <col min="11800" max="11800" width="3.42578125" style="2" customWidth="1"/>
    <col min="11801" max="11801" width="4" style="2" customWidth="1"/>
    <col min="11802" max="11802" width="3" style="2" customWidth="1"/>
    <col min="11803" max="11804" width="3.42578125" style="2" customWidth="1"/>
    <col min="11805" max="11805" width="3.7109375" style="2" customWidth="1"/>
    <col min="11806" max="11806" width="3" style="2" customWidth="1"/>
    <col min="11807" max="11807" width="3.85546875" style="2" customWidth="1"/>
    <col min="11808" max="11808" width="4" style="2" customWidth="1"/>
    <col min="11809" max="11809" width="3.85546875" style="2" customWidth="1"/>
    <col min="11810" max="11810" width="4" style="2" customWidth="1"/>
    <col min="11811" max="12033" width="5.42578125" style="2"/>
    <col min="12034" max="12034" width="4.140625" style="2" customWidth="1"/>
    <col min="12035" max="12035" width="26.28515625" style="2" customWidth="1"/>
    <col min="12036" max="12036" width="4.140625" style="2" customWidth="1"/>
    <col min="12037" max="12037" width="3.42578125" style="2" customWidth="1"/>
    <col min="12038" max="12038" width="4" style="2" customWidth="1"/>
    <col min="12039" max="12039" width="3.7109375" style="2" customWidth="1"/>
    <col min="12040" max="12040" width="3.42578125" style="2" customWidth="1"/>
    <col min="12041" max="12041" width="3.85546875" style="2" customWidth="1"/>
    <col min="12042" max="12042" width="3.42578125" style="2" customWidth="1"/>
    <col min="12043" max="12043" width="3.7109375" style="2" customWidth="1"/>
    <col min="12044" max="12044" width="3.28515625" style="2" customWidth="1"/>
    <col min="12045" max="12045" width="4.7109375" style="2" customWidth="1"/>
    <col min="12046" max="12046" width="3.42578125" style="2" customWidth="1"/>
    <col min="12047" max="12047" width="3.140625" style="2" customWidth="1"/>
    <col min="12048" max="12048" width="3.42578125" style="2" customWidth="1"/>
    <col min="12049" max="12050" width="3.7109375" style="2" customWidth="1"/>
    <col min="12051" max="12052" width="3.42578125" style="2" customWidth="1"/>
    <col min="12053" max="12053" width="4.140625" style="2" customWidth="1"/>
    <col min="12054" max="12054" width="3.7109375" style="2" customWidth="1"/>
    <col min="12055" max="12055" width="3.85546875" style="2" customWidth="1"/>
    <col min="12056" max="12056" width="3.42578125" style="2" customWidth="1"/>
    <col min="12057" max="12057" width="4" style="2" customWidth="1"/>
    <col min="12058" max="12058" width="3" style="2" customWidth="1"/>
    <col min="12059" max="12060" width="3.42578125" style="2" customWidth="1"/>
    <col min="12061" max="12061" width="3.7109375" style="2" customWidth="1"/>
    <col min="12062" max="12062" width="3" style="2" customWidth="1"/>
    <col min="12063" max="12063" width="3.85546875" style="2" customWidth="1"/>
    <col min="12064" max="12064" width="4" style="2" customWidth="1"/>
    <col min="12065" max="12065" width="3.85546875" style="2" customWidth="1"/>
    <col min="12066" max="12066" width="4" style="2" customWidth="1"/>
    <col min="12067" max="12289" width="5.42578125" style="2"/>
    <col min="12290" max="12290" width="4.140625" style="2" customWidth="1"/>
    <col min="12291" max="12291" width="26.28515625" style="2" customWidth="1"/>
    <col min="12292" max="12292" width="4.140625" style="2" customWidth="1"/>
    <col min="12293" max="12293" width="3.42578125" style="2" customWidth="1"/>
    <col min="12294" max="12294" width="4" style="2" customWidth="1"/>
    <col min="12295" max="12295" width="3.7109375" style="2" customWidth="1"/>
    <col min="12296" max="12296" width="3.42578125" style="2" customWidth="1"/>
    <col min="12297" max="12297" width="3.85546875" style="2" customWidth="1"/>
    <col min="12298" max="12298" width="3.42578125" style="2" customWidth="1"/>
    <col min="12299" max="12299" width="3.7109375" style="2" customWidth="1"/>
    <col min="12300" max="12300" width="3.28515625" style="2" customWidth="1"/>
    <col min="12301" max="12301" width="4.7109375" style="2" customWidth="1"/>
    <col min="12302" max="12302" width="3.42578125" style="2" customWidth="1"/>
    <col min="12303" max="12303" width="3.140625" style="2" customWidth="1"/>
    <col min="12304" max="12304" width="3.42578125" style="2" customWidth="1"/>
    <col min="12305" max="12306" width="3.7109375" style="2" customWidth="1"/>
    <col min="12307" max="12308" width="3.42578125" style="2" customWidth="1"/>
    <col min="12309" max="12309" width="4.140625" style="2" customWidth="1"/>
    <col min="12310" max="12310" width="3.7109375" style="2" customWidth="1"/>
    <col min="12311" max="12311" width="3.85546875" style="2" customWidth="1"/>
    <col min="12312" max="12312" width="3.42578125" style="2" customWidth="1"/>
    <col min="12313" max="12313" width="4" style="2" customWidth="1"/>
    <col min="12314" max="12314" width="3" style="2" customWidth="1"/>
    <col min="12315" max="12316" width="3.42578125" style="2" customWidth="1"/>
    <col min="12317" max="12317" width="3.7109375" style="2" customWidth="1"/>
    <col min="12318" max="12318" width="3" style="2" customWidth="1"/>
    <col min="12319" max="12319" width="3.85546875" style="2" customWidth="1"/>
    <col min="12320" max="12320" width="4" style="2" customWidth="1"/>
    <col min="12321" max="12321" width="3.85546875" style="2" customWidth="1"/>
    <col min="12322" max="12322" width="4" style="2" customWidth="1"/>
    <col min="12323" max="12545" width="5.42578125" style="2"/>
    <col min="12546" max="12546" width="4.140625" style="2" customWidth="1"/>
    <col min="12547" max="12547" width="26.28515625" style="2" customWidth="1"/>
    <col min="12548" max="12548" width="4.140625" style="2" customWidth="1"/>
    <col min="12549" max="12549" width="3.42578125" style="2" customWidth="1"/>
    <col min="12550" max="12550" width="4" style="2" customWidth="1"/>
    <col min="12551" max="12551" width="3.7109375" style="2" customWidth="1"/>
    <col min="12552" max="12552" width="3.42578125" style="2" customWidth="1"/>
    <col min="12553" max="12553" width="3.85546875" style="2" customWidth="1"/>
    <col min="12554" max="12554" width="3.42578125" style="2" customWidth="1"/>
    <col min="12555" max="12555" width="3.7109375" style="2" customWidth="1"/>
    <col min="12556" max="12556" width="3.28515625" style="2" customWidth="1"/>
    <col min="12557" max="12557" width="4.7109375" style="2" customWidth="1"/>
    <col min="12558" max="12558" width="3.42578125" style="2" customWidth="1"/>
    <col min="12559" max="12559" width="3.140625" style="2" customWidth="1"/>
    <col min="12560" max="12560" width="3.42578125" style="2" customWidth="1"/>
    <col min="12561" max="12562" width="3.7109375" style="2" customWidth="1"/>
    <col min="12563" max="12564" width="3.42578125" style="2" customWidth="1"/>
    <col min="12565" max="12565" width="4.140625" style="2" customWidth="1"/>
    <col min="12566" max="12566" width="3.7109375" style="2" customWidth="1"/>
    <col min="12567" max="12567" width="3.85546875" style="2" customWidth="1"/>
    <col min="12568" max="12568" width="3.42578125" style="2" customWidth="1"/>
    <col min="12569" max="12569" width="4" style="2" customWidth="1"/>
    <col min="12570" max="12570" width="3" style="2" customWidth="1"/>
    <col min="12571" max="12572" width="3.42578125" style="2" customWidth="1"/>
    <col min="12573" max="12573" width="3.7109375" style="2" customWidth="1"/>
    <col min="12574" max="12574" width="3" style="2" customWidth="1"/>
    <col min="12575" max="12575" width="3.85546875" style="2" customWidth="1"/>
    <col min="12576" max="12576" width="4" style="2" customWidth="1"/>
    <col min="12577" max="12577" width="3.85546875" style="2" customWidth="1"/>
    <col min="12578" max="12578" width="4" style="2" customWidth="1"/>
    <col min="12579" max="12801" width="5.42578125" style="2"/>
    <col min="12802" max="12802" width="4.140625" style="2" customWidth="1"/>
    <col min="12803" max="12803" width="26.28515625" style="2" customWidth="1"/>
    <col min="12804" max="12804" width="4.140625" style="2" customWidth="1"/>
    <col min="12805" max="12805" width="3.42578125" style="2" customWidth="1"/>
    <col min="12806" max="12806" width="4" style="2" customWidth="1"/>
    <col min="12807" max="12807" width="3.7109375" style="2" customWidth="1"/>
    <col min="12808" max="12808" width="3.42578125" style="2" customWidth="1"/>
    <col min="12809" max="12809" width="3.85546875" style="2" customWidth="1"/>
    <col min="12810" max="12810" width="3.42578125" style="2" customWidth="1"/>
    <col min="12811" max="12811" width="3.7109375" style="2" customWidth="1"/>
    <col min="12812" max="12812" width="3.28515625" style="2" customWidth="1"/>
    <col min="12813" max="12813" width="4.7109375" style="2" customWidth="1"/>
    <col min="12814" max="12814" width="3.42578125" style="2" customWidth="1"/>
    <col min="12815" max="12815" width="3.140625" style="2" customWidth="1"/>
    <col min="12816" max="12816" width="3.42578125" style="2" customWidth="1"/>
    <col min="12817" max="12818" width="3.7109375" style="2" customWidth="1"/>
    <col min="12819" max="12820" width="3.42578125" style="2" customWidth="1"/>
    <col min="12821" max="12821" width="4.140625" style="2" customWidth="1"/>
    <col min="12822" max="12822" width="3.7109375" style="2" customWidth="1"/>
    <col min="12823" max="12823" width="3.85546875" style="2" customWidth="1"/>
    <col min="12824" max="12824" width="3.42578125" style="2" customWidth="1"/>
    <col min="12825" max="12825" width="4" style="2" customWidth="1"/>
    <col min="12826" max="12826" width="3" style="2" customWidth="1"/>
    <col min="12827" max="12828" width="3.42578125" style="2" customWidth="1"/>
    <col min="12829" max="12829" width="3.7109375" style="2" customWidth="1"/>
    <col min="12830" max="12830" width="3" style="2" customWidth="1"/>
    <col min="12831" max="12831" width="3.85546875" style="2" customWidth="1"/>
    <col min="12832" max="12832" width="4" style="2" customWidth="1"/>
    <col min="12833" max="12833" width="3.85546875" style="2" customWidth="1"/>
    <col min="12834" max="12834" width="4" style="2" customWidth="1"/>
    <col min="12835" max="13057" width="5.42578125" style="2"/>
    <col min="13058" max="13058" width="4.140625" style="2" customWidth="1"/>
    <col min="13059" max="13059" width="26.28515625" style="2" customWidth="1"/>
    <col min="13060" max="13060" width="4.140625" style="2" customWidth="1"/>
    <col min="13061" max="13061" width="3.42578125" style="2" customWidth="1"/>
    <col min="13062" max="13062" width="4" style="2" customWidth="1"/>
    <col min="13063" max="13063" width="3.7109375" style="2" customWidth="1"/>
    <col min="13064" max="13064" width="3.42578125" style="2" customWidth="1"/>
    <col min="13065" max="13065" width="3.85546875" style="2" customWidth="1"/>
    <col min="13066" max="13066" width="3.42578125" style="2" customWidth="1"/>
    <col min="13067" max="13067" width="3.7109375" style="2" customWidth="1"/>
    <col min="13068" max="13068" width="3.28515625" style="2" customWidth="1"/>
    <col min="13069" max="13069" width="4.7109375" style="2" customWidth="1"/>
    <col min="13070" max="13070" width="3.42578125" style="2" customWidth="1"/>
    <col min="13071" max="13071" width="3.140625" style="2" customWidth="1"/>
    <col min="13072" max="13072" width="3.42578125" style="2" customWidth="1"/>
    <col min="13073" max="13074" width="3.7109375" style="2" customWidth="1"/>
    <col min="13075" max="13076" width="3.42578125" style="2" customWidth="1"/>
    <col min="13077" max="13077" width="4.140625" style="2" customWidth="1"/>
    <col min="13078" max="13078" width="3.7109375" style="2" customWidth="1"/>
    <col min="13079" max="13079" width="3.85546875" style="2" customWidth="1"/>
    <col min="13080" max="13080" width="3.42578125" style="2" customWidth="1"/>
    <col min="13081" max="13081" width="4" style="2" customWidth="1"/>
    <col min="13082" max="13082" width="3" style="2" customWidth="1"/>
    <col min="13083" max="13084" width="3.42578125" style="2" customWidth="1"/>
    <col min="13085" max="13085" width="3.7109375" style="2" customWidth="1"/>
    <col min="13086" max="13086" width="3" style="2" customWidth="1"/>
    <col min="13087" max="13087" width="3.85546875" style="2" customWidth="1"/>
    <col min="13088" max="13088" width="4" style="2" customWidth="1"/>
    <col min="13089" max="13089" width="3.85546875" style="2" customWidth="1"/>
    <col min="13090" max="13090" width="4" style="2" customWidth="1"/>
    <col min="13091" max="13313" width="5.42578125" style="2"/>
    <col min="13314" max="13314" width="4.140625" style="2" customWidth="1"/>
    <col min="13315" max="13315" width="26.28515625" style="2" customWidth="1"/>
    <col min="13316" max="13316" width="4.140625" style="2" customWidth="1"/>
    <col min="13317" max="13317" width="3.42578125" style="2" customWidth="1"/>
    <col min="13318" max="13318" width="4" style="2" customWidth="1"/>
    <col min="13319" max="13319" width="3.7109375" style="2" customWidth="1"/>
    <col min="13320" max="13320" width="3.42578125" style="2" customWidth="1"/>
    <col min="13321" max="13321" width="3.85546875" style="2" customWidth="1"/>
    <col min="13322" max="13322" width="3.42578125" style="2" customWidth="1"/>
    <col min="13323" max="13323" width="3.7109375" style="2" customWidth="1"/>
    <col min="13324" max="13324" width="3.28515625" style="2" customWidth="1"/>
    <col min="13325" max="13325" width="4.7109375" style="2" customWidth="1"/>
    <col min="13326" max="13326" width="3.42578125" style="2" customWidth="1"/>
    <col min="13327" max="13327" width="3.140625" style="2" customWidth="1"/>
    <col min="13328" max="13328" width="3.42578125" style="2" customWidth="1"/>
    <col min="13329" max="13330" width="3.7109375" style="2" customWidth="1"/>
    <col min="13331" max="13332" width="3.42578125" style="2" customWidth="1"/>
    <col min="13333" max="13333" width="4.140625" style="2" customWidth="1"/>
    <col min="13334" max="13334" width="3.7109375" style="2" customWidth="1"/>
    <col min="13335" max="13335" width="3.85546875" style="2" customWidth="1"/>
    <col min="13336" max="13336" width="3.42578125" style="2" customWidth="1"/>
    <col min="13337" max="13337" width="4" style="2" customWidth="1"/>
    <col min="13338" max="13338" width="3" style="2" customWidth="1"/>
    <col min="13339" max="13340" width="3.42578125" style="2" customWidth="1"/>
    <col min="13341" max="13341" width="3.7109375" style="2" customWidth="1"/>
    <col min="13342" max="13342" width="3" style="2" customWidth="1"/>
    <col min="13343" max="13343" width="3.85546875" style="2" customWidth="1"/>
    <col min="13344" max="13344" width="4" style="2" customWidth="1"/>
    <col min="13345" max="13345" width="3.85546875" style="2" customWidth="1"/>
    <col min="13346" max="13346" width="4" style="2" customWidth="1"/>
    <col min="13347" max="13569" width="5.42578125" style="2"/>
    <col min="13570" max="13570" width="4.140625" style="2" customWidth="1"/>
    <col min="13571" max="13571" width="26.28515625" style="2" customWidth="1"/>
    <col min="13572" max="13572" width="4.140625" style="2" customWidth="1"/>
    <col min="13573" max="13573" width="3.42578125" style="2" customWidth="1"/>
    <col min="13574" max="13574" width="4" style="2" customWidth="1"/>
    <col min="13575" max="13575" width="3.7109375" style="2" customWidth="1"/>
    <col min="13576" max="13576" width="3.42578125" style="2" customWidth="1"/>
    <col min="13577" max="13577" width="3.85546875" style="2" customWidth="1"/>
    <col min="13578" max="13578" width="3.42578125" style="2" customWidth="1"/>
    <col min="13579" max="13579" width="3.7109375" style="2" customWidth="1"/>
    <col min="13580" max="13580" width="3.28515625" style="2" customWidth="1"/>
    <col min="13581" max="13581" width="4.7109375" style="2" customWidth="1"/>
    <col min="13582" max="13582" width="3.42578125" style="2" customWidth="1"/>
    <col min="13583" max="13583" width="3.140625" style="2" customWidth="1"/>
    <col min="13584" max="13584" width="3.42578125" style="2" customWidth="1"/>
    <col min="13585" max="13586" width="3.7109375" style="2" customWidth="1"/>
    <col min="13587" max="13588" width="3.42578125" style="2" customWidth="1"/>
    <col min="13589" max="13589" width="4.140625" style="2" customWidth="1"/>
    <col min="13590" max="13590" width="3.7109375" style="2" customWidth="1"/>
    <col min="13591" max="13591" width="3.85546875" style="2" customWidth="1"/>
    <col min="13592" max="13592" width="3.42578125" style="2" customWidth="1"/>
    <col min="13593" max="13593" width="4" style="2" customWidth="1"/>
    <col min="13594" max="13594" width="3" style="2" customWidth="1"/>
    <col min="13595" max="13596" width="3.42578125" style="2" customWidth="1"/>
    <col min="13597" max="13597" width="3.7109375" style="2" customWidth="1"/>
    <col min="13598" max="13598" width="3" style="2" customWidth="1"/>
    <col min="13599" max="13599" width="3.85546875" style="2" customWidth="1"/>
    <col min="13600" max="13600" width="4" style="2" customWidth="1"/>
    <col min="13601" max="13601" width="3.85546875" style="2" customWidth="1"/>
    <col min="13602" max="13602" width="4" style="2" customWidth="1"/>
    <col min="13603" max="13825" width="5.42578125" style="2"/>
    <col min="13826" max="13826" width="4.140625" style="2" customWidth="1"/>
    <col min="13827" max="13827" width="26.28515625" style="2" customWidth="1"/>
    <col min="13828" max="13828" width="4.140625" style="2" customWidth="1"/>
    <col min="13829" max="13829" width="3.42578125" style="2" customWidth="1"/>
    <col min="13830" max="13830" width="4" style="2" customWidth="1"/>
    <col min="13831" max="13831" width="3.7109375" style="2" customWidth="1"/>
    <col min="13832" max="13832" width="3.42578125" style="2" customWidth="1"/>
    <col min="13833" max="13833" width="3.85546875" style="2" customWidth="1"/>
    <col min="13834" max="13834" width="3.42578125" style="2" customWidth="1"/>
    <col min="13835" max="13835" width="3.7109375" style="2" customWidth="1"/>
    <col min="13836" max="13836" width="3.28515625" style="2" customWidth="1"/>
    <col min="13837" max="13837" width="4.7109375" style="2" customWidth="1"/>
    <col min="13838" max="13838" width="3.42578125" style="2" customWidth="1"/>
    <col min="13839" max="13839" width="3.140625" style="2" customWidth="1"/>
    <col min="13840" max="13840" width="3.42578125" style="2" customWidth="1"/>
    <col min="13841" max="13842" width="3.7109375" style="2" customWidth="1"/>
    <col min="13843" max="13844" width="3.42578125" style="2" customWidth="1"/>
    <col min="13845" max="13845" width="4.140625" style="2" customWidth="1"/>
    <col min="13846" max="13846" width="3.7109375" style="2" customWidth="1"/>
    <col min="13847" max="13847" width="3.85546875" style="2" customWidth="1"/>
    <col min="13848" max="13848" width="3.42578125" style="2" customWidth="1"/>
    <col min="13849" max="13849" width="4" style="2" customWidth="1"/>
    <col min="13850" max="13850" width="3" style="2" customWidth="1"/>
    <col min="13851" max="13852" width="3.42578125" style="2" customWidth="1"/>
    <col min="13853" max="13853" width="3.7109375" style="2" customWidth="1"/>
    <col min="13854" max="13854" width="3" style="2" customWidth="1"/>
    <col min="13855" max="13855" width="3.85546875" style="2" customWidth="1"/>
    <col min="13856" max="13856" width="4" style="2" customWidth="1"/>
    <col min="13857" max="13857" width="3.85546875" style="2" customWidth="1"/>
    <col min="13858" max="13858" width="4" style="2" customWidth="1"/>
    <col min="13859" max="14081" width="5.42578125" style="2"/>
    <col min="14082" max="14082" width="4.140625" style="2" customWidth="1"/>
    <col min="14083" max="14083" width="26.28515625" style="2" customWidth="1"/>
    <col min="14084" max="14084" width="4.140625" style="2" customWidth="1"/>
    <col min="14085" max="14085" width="3.42578125" style="2" customWidth="1"/>
    <col min="14086" max="14086" width="4" style="2" customWidth="1"/>
    <col min="14087" max="14087" width="3.7109375" style="2" customWidth="1"/>
    <col min="14088" max="14088" width="3.42578125" style="2" customWidth="1"/>
    <col min="14089" max="14089" width="3.85546875" style="2" customWidth="1"/>
    <col min="14090" max="14090" width="3.42578125" style="2" customWidth="1"/>
    <col min="14091" max="14091" width="3.7109375" style="2" customWidth="1"/>
    <col min="14092" max="14092" width="3.28515625" style="2" customWidth="1"/>
    <col min="14093" max="14093" width="4.7109375" style="2" customWidth="1"/>
    <col min="14094" max="14094" width="3.42578125" style="2" customWidth="1"/>
    <col min="14095" max="14095" width="3.140625" style="2" customWidth="1"/>
    <col min="14096" max="14096" width="3.42578125" style="2" customWidth="1"/>
    <col min="14097" max="14098" width="3.7109375" style="2" customWidth="1"/>
    <col min="14099" max="14100" width="3.42578125" style="2" customWidth="1"/>
    <col min="14101" max="14101" width="4.140625" style="2" customWidth="1"/>
    <col min="14102" max="14102" width="3.7109375" style="2" customWidth="1"/>
    <col min="14103" max="14103" width="3.85546875" style="2" customWidth="1"/>
    <col min="14104" max="14104" width="3.42578125" style="2" customWidth="1"/>
    <col min="14105" max="14105" width="4" style="2" customWidth="1"/>
    <col min="14106" max="14106" width="3" style="2" customWidth="1"/>
    <col min="14107" max="14108" width="3.42578125" style="2" customWidth="1"/>
    <col min="14109" max="14109" width="3.7109375" style="2" customWidth="1"/>
    <col min="14110" max="14110" width="3" style="2" customWidth="1"/>
    <col min="14111" max="14111" width="3.85546875" style="2" customWidth="1"/>
    <col min="14112" max="14112" width="4" style="2" customWidth="1"/>
    <col min="14113" max="14113" width="3.85546875" style="2" customWidth="1"/>
    <col min="14114" max="14114" width="4" style="2" customWidth="1"/>
    <col min="14115" max="14337" width="5.42578125" style="2"/>
    <col min="14338" max="14338" width="4.140625" style="2" customWidth="1"/>
    <col min="14339" max="14339" width="26.28515625" style="2" customWidth="1"/>
    <col min="14340" max="14340" width="4.140625" style="2" customWidth="1"/>
    <col min="14341" max="14341" width="3.42578125" style="2" customWidth="1"/>
    <col min="14342" max="14342" width="4" style="2" customWidth="1"/>
    <col min="14343" max="14343" width="3.7109375" style="2" customWidth="1"/>
    <col min="14344" max="14344" width="3.42578125" style="2" customWidth="1"/>
    <col min="14345" max="14345" width="3.85546875" style="2" customWidth="1"/>
    <col min="14346" max="14346" width="3.42578125" style="2" customWidth="1"/>
    <col min="14347" max="14347" width="3.7109375" style="2" customWidth="1"/>
    <col min="14348" max="14348" width="3.28515625" style="2" customWidth="1"/>
    <col min="14349" max="14349" width="4.7109375" style="2" customWidth="1"/>
    <col min="14350" max="14350" width="3.42578125" style="2" customWidth="1"/>
    <col min="14351" max="14351" width="3.140625" style="2" customWidth="1"/>
    <col min="14352" max="14352" width="3.42578125" style="2" customWidth="1"/>
    <col min="14353" max="14354" width="3.7109375" style="2" customWidth="1"/>
    <col min="14355" max="14356" width="3.42578125" style="2" customWidth="1"/>
    <col min="14357" max="14357" width="4.140625" style="2" customWidth="1"/>
    <col min="14358" max="14358" width="3.7109375" style="2" customWidth="1"/>
    <col min="14359" max="14359" width="3.85546875" style="2" customWidth="1"/>
    <col min="14360" max="14360" width="3.42578125" style="2" customWidth="1"/>
    <col min="14361" max="14361" width="4" style="2" customWidth="1"/>
    <col min="14362" max="14362" width="3" style="2" customWidth="1"/>
    <col min="14363" max="14364" width="3.42578125" style="2" customWidth="1"/>
    <col min="14365" max="14365" width="3.7109375" style="2" customWidth="1"/>
    <col min="14366" max="14366" width="3" style="2" customWidth="1"/>
    <col min="14367" max="14367" width="3.85546875" style="2" customWidth="1"/>
    <col min="14368" max="14368" width="4" style="2" customWidth="1"/>
    <col min="14369" max="14369" width="3.85546875" style="2" customWidth="1"/>
    <col min="14370" max="14370" width="4" style="2" customWidth="1"/>
    <col min="14371" max="14593" width="5.42578125" style="2"/>
    <col min="14594" max="14594" width="4.140625" style="2" customWidth="1"/>
    <col min="14595" max="14595" width="26.28515625" style="2" customWidth="1"/>
    <col min="14596" max="14596" width="4.140625" style="2" customWidth="1"/>
    <col min="14597" max="14597" width="3.42578125" style="2" customWidth="1"/>
    <col min="14598" max="14598" width="4" style="2" customWidth="1"/>
    <col min="14599" max="14599" width="3.7109375" style="2" customWidth="1"/>
    <col min="14600" max="14600" width="3.42578125" style="2" customWidth="1"/>
    <col min="14601" max="14601" width="3.85546875" style="2" customWidth="1"/>
    <col min="14602" max="14602" width="3.42578125" style="2" customWidth="1"/>
    <col min="14603" max="14603" width="3.7109375" style="2" customWidth="1"/>
    <col min="14604" max="14604" width="3.28515625" style="2" customWidth="1"/>
    <col min="14605" max="14605" width="4.7109375" style="2" customWidth="1"/>
    <col min="14606" max="14606" width="3.42578125" style="2" customWidth="1"/>
    <col min="14607" max="14607" width="3.140625" style="2" customWidth="1"/>
    <col min="14608" max="14608" width="3.42578125" style="2" customWidth="1"/>
    <col min="14609" max="14610" width="3.7109375" style="2" customWidth="1"/>
    <col min="14611" max="14612" width="3.42578125" style="2" customWidth="1"/>
    <col min="14613" max="14613" width="4.140625" style="2" customWidth="1"/>
    <col min="14614" max="14614" width="3.7109375" style="2" customWidth="1"/>
    <col min="14615" max="14615" width="3.85546875" style="2" customWidth="1"/>
    <col min="14616" max="14616" width="3.42578125" style="2" customWidth="1"/>
    <col min="14617" max="14617" width="4" style="2" customWidth="1"/>
    <col min="14618" max="14618" width="3" style="2" customWidth="1"/>
    <col min="14619" max="14620" width="3.42578125" style="2" customWidth="1"/>
    <col min="14621" max="14621" width="3.7109375" style="2" customWidth="1"/>
    <col min="14622" max="14622" width="3" style="2" customWidth="1"/>
    <col min="14623" max="14623" width="3.85546875" style="2" customWidth="1"/>
    <col min="14624" max="14624" width="4" style="2" customWidth="1"/>
    <col min="14625" max="14625" width="3.85546875" style="2" customWidth="1"/>
    <col min="14626" max="14626" width="4" style="2" customWidth="1"/>
    <col min="14627" max="14849" width="5.42578125" style="2"/>
    <col min="14850" max="14850" width="4.140625" style="2" customWidth="1"/>
    <col min="14851" max="14851" width="26.28515625" style="2" customWidth="1"/>
    <col min="14852" max="14852" width="4.140625" style="2" customWidth="1"/>
    <col min="14853" max="14853" width="3.42578125" style="2" customWidth="1"/>
    <col min="14854" max="14854" width="4" style="2" customWidth="1"/>
    <col min="14855" max="14855" width="3.7109375" style="2" customWidth="1"/>
    <col min="14856" max="14856" width="3.42578125" style="2" customWidth="1"/>
    <col min="14857" max="14857" width="3.85546875" style="2" customWidth="1"/>
    <col min="14858" max="14858" width="3.42578125" style="2" customWidth="1"/>
    <col min="14859" max="14859" width="3.7109375" style="2" customWidth="1"/>
    <col min="14860" max="14860" width="3.28515625" style="2" customWidth="1"/>
    <col min="14861" max="14861" width="4.7109375" style="2" customWidth="1"/>
    <col min="14862" max="14862" width="3.42578125" style="2" customWidth="1"/>
    <col min="14863" max="14863" width="3.140625" style="2" customWidth="1"/>
    <col min="14864" max="14864" width="3.42578125" style="2" customWidth="1"/>
    <col min="14865" max="14866" width="3.7109375" style="2" customWidth="1"/>
    <col min="14867" max="14868" width="3.42578125" style="2" customWidth="1"/>
    <col min="14869" max="14869" width="4.140625" style="2" customWidth="1"/>
    <col min="14870" max="14870" width="3.7109375" style="2" customWidth="1"/>
    <col min="14871" max="14871" width="3.85546875" style="2" customWidth="1"/>
    <col min="14872" max="14872" width="3.42578125" style="2" customWidth="1"/>
    <col min="14873" max="14873" width="4" style="2" customWidth="1"/>
    <col min="14874" max="14874" width="3" style="2" customWidth="1"/>
    <col min="14875" max="14876" width="3.42578125" style="2" customWidth="1"/>
    <col min="14877" max="14877" width="3.7109375" style="2" customWidth="1"/>
    <col min="14878" max="14878" width="3" style="2" customWidth="1"/>
    <col min="14879" max="14879" width="3.85546875" style="2" customWidth="1"/>
    <col min="14880" max="14880" width="4" style="2" customWidth="1"/>
    <col min="14881" max="14881" width="3.85546875" style="2" customWidth="1"/>
    <col min="14882" max="14882" width="4" style="2" customWidth="1"/>
    <col min="14883" max="15105" width="5.42578125" style="2"/>
    <col min="15106" max="15106" width="4.140625" style="2" customWidth="1"/>
    <col min="15107" max="15107" width="26.28515625" style="2" customWidth="1"/>
    <col min="15108" max="15108" width="4.140625" style="2" customWidth="1"/>
    <col min="15109" max="15109" width="3.42578125" style="2" customWidth="1"/>
    <col min="15110" max="15110" width="4" style="2" customWidth="1"/>
    <col min="15111" max="15111" width="3.7109375" style="2" customWidth="1"/>
    <col min="15112" max="15112" width="3.42578125" style="2" customWidth="1"/>
    <col min="15113" max="15113" width="3.85546875" style="2" customWidth="1"/>
    <col min="15114" max="15114" width="3.42578125" style="2" customWidth="1"/>
    <col min="15115" max="15115" width="3.7109375" style="2" customWidth="1"/>
    <col min="15116" max="15116" width="3.28515625" style="2" customWidth="1"/>
    <col min="15117" max="15117" width="4.7109375" style="2" customWidth="1"/>
    <col min="15118" max="15118" width="3.42578125" style="2" customWidth="1"/>
    <col min="15119" max="15119" width="3.140625" style="2" customWidth="1"/>
    <col min="15120" max="15120" width="3.42578125" style="2" customWidth="1"/>
    <col min="15121" max="15122" width="3.7109375" style="2" customWidth="1"/>
    <col min="15123" max="15124" width="3.42578125" style="2" customWidth="1"/>
    <col min="15125" max="15125" width="4.140625" style="2" customWidth="1"/>
    <col min="15126" max="15126" width="3.7109375" style="2" customWidth="1"/>
    <col min="15127" max="15127" width="3.85546875" style="2" customWidth="1"/>
    <col min="15128" max="15128" width="3.42578125" style="2" customWidth="1"/>
    <col min="15129" max="15129" width="4" style="2" customWidth="1"/>
    <col min="15130" max="15130" width="3" style="2" customWidth="1"/>
    <col min="15131" max="15132" width="3.42578125" style="2" customWidth="1"/>
    <col min="15133" max="15133" width="3.7109375" style="2" customWidth="1"/>
    <col min="15134" max="15134" width="3" style="2" customWidth="1"/>
    <col min="15135" max="15135" width="3.85546875" style="2" customWidth="1"/>
    <col min="15136" max="15136" width="4" style="2" customWidth="1"/>
    <col min="15137" max="15137" width="3.85546875" style="2" customWidth="1"/>
    <col min="15138" max="15138" width="4" style="2" customWidth="1"/>
    <col min="15139" max="15361" width="5.42578125" style="2"/>
    <col min="15362" max="15362" width="4.140625" style="2" customWidth="1"/>
    <col min="15363" max="15363" width="26.28515625" style="2" customWidth="1"/>
    <col min="15364" max="15364" width="4.140625" style="2" customWidth="1"/>
    <col min="15365" max="15365" width="3.42578125" style="2" customWidth="1"/>
    <col min="15366" max="15366" width="4" style="2" customWidth="1"/>
    <col min="15367" max="15367" width="3.7109375" style="2" customWidth="1"/>
    <col min="15368" max="15368" width="3.42578125" style="2" customWidth="1"/>
    <col min="15369" max="15369" width="3.85546875" style="2" customWidth="1"/>
    <col min="15370" max="15370" width="3.42578125" style="2" customWidth="1"/>
    <col min="15371" max="15371" width="3.7109375" style="2" customWidth="1"/>
    <col min="15372" max="15372" width="3.28515625" style="2" customWidth="1"/>
    <col min="15373" max="15373" width="4.7109375" style="2" customWidth="1"/>
    <col min="15374" max="15374" width="3.42578125" style="2" customWidth="1"/>
    <col min="15375" max="15375" width="3.140625" style="2" customWidth="1"/>
    <col min="15376" max="15376" width="3.42578125" style="2" customWidth="1"/>
    <col min="15377" max="15378" width="3.7109375" style="2" customWidth="1"/>
    <col min="15379" max="15380" width="3.42578125" style="2" customWidth="1"/>
    <col min="15381" max="15381" width="4.140625" style="2" customWidth="1"/>
    <col min="15382" max="15382" width="3.7109375" style="2" customWidth="1"/>
    <col min="15383" max="15383" width="3.85546875" style="2" customWidth="1"/>
    <col min="15384" max="15384" width="3.42578125" style="2" customWidth="1"/>
    <col min="15385" max="15385" width="4" style="2" customWidth="1"/>
    <col min="15386" max="15386" width="3" style="2" customWidth="1"/>
    <col min="15387" max="15388" width="3.42578125" style="2" customWidth="1"/>
    <col min="15389" max="15389" width="3.7109375" style="2" customWidth="1"/>
    <col min="15390" max="15390" width="3" style="2" customWidth="1"/>
    <col min="15391" max="15391" width="3.85546875" style="2" customWidth="1"/>
    <col min="15392" max="15392" width="4" style="2" customWidth="1"/>
    <col min="15393" max="15393" width="3.85546875" style="2" customWidth="1"/>
    <col min="15394" max="15394" width="4" style="2" customWidth="1"/>
    <col min="15395" max="15617" width="5.42578125" style="2"/>
    <col min="15618" max="15618" width="4.140625" style="2" customWidth="1"/>
    <col min="15619" max="15619" width="26.28515625" style="2" customWidth="1"/>
    <col min="15620" max="15620" width="4.140625" style="2" customWidth="1"/>
    <col min="15621" max="15621" width="3.42578125" style="2" customWidth="1"/>
    <col min="15622" max="15622" width="4" style="2" customWidth="1"/>
    <col min="15623" max="15623" width="3.7109375" style="2" customWidth="1"/>
    <col min="15624" max="15624" width="3.42578125" style="2" customWidth="1"/>
    <col min="15625" max="15625" width="3.85546875" style="2" customWidth="1"/>
    <col min="15626" max="15626" width="3.42578125" style="2" customWidth="1"/>
    <col min="15627" max="15627" width="3.7109375" style="2" customWidth="1"/>
    <col min="15628" max="15628" width="3.28515625" style="2" customWidth="1"/>
    <col min="15629" max="15629" width="4.7109375" style="2" customWidth="1"/>
    <col min="15630" max="15630" width="3.42578125" style="2" customWidth="1"/>
    <col min="15631" max="15631" width="3.140625" style="2" customWidth="1"/>
    <col min="15632" max="15632" width="3.42578125" style="2" customWidth="1"/>
    <col min="15633" max="15634" width="3.7109375" style="2" customWidth="1"/>
    <col min="15635" max="15636" width="3.42578125" style="2" customWidth="1"/>
    <col min="15637" max="15637" width="4.140625" style="2" customWidth="1"/>
    <col min="15638" max="15638" width="3.7109375" style="2" customWidth="1"/>
    <col min="15639" max="15639" width="3.85546875" style="2" customWidth="1"/>
    <col min="15640" max="15640" width="3.42578125" style="2" customWidth="1"/>
    <col min="15641" max="15641" width="4" style="2" customWidth="1"/>
    <col min="15642" max="15642" width="3" style="2" customWidth="1"/>
    <col min="15643" max="15644" width="3.42578125" style="2" customWidth="1"/>
    <col min="15645" max="15645" width="3.7109375" style="2" customWidth="1"/>
    <col min="15646" max="15646" width="3" style="2" customWidth="1"/>
    <col min="15647" max="15647" width="3.85546875" style="2" customWidth="1"/>
    <col min="15648" max="15648" width="4" style="2" customWidth="1"/>
    <col min="15649" max="15649" width="3.85546875" style="2" customWidth="1"/>
    <col min="15650" max="15650" width="4" style="2" customWidth="1"/>
    <col min="15651" max="15873" width="5.42578125" style="2"/>
    <col min="15874" max="15874" width="4.140625" style="2" customWidth="1"/>
    <col min="15875" max="15875" width="26.28515625" style="2" customWidth="1"/>
    <col min="15876" max="15876" width="4.140625" style="2" customWidth="1"/>
    <col min="15877" max="15877" width="3.42578125" style="2" customWidth="1"/>
    <col min="15878" max="15878" width="4" style="2" customWidth="1"/>
    <col min="15879" max="15879" width="3.7109375" style="2" customWidth="1"/>
    <col min="15880" max="15880" width="3.42578125" style="2" customWidth="1"/>
    <col min="15881" max="15881" width="3.85546875" style="2" customWidth="1"/>
    <col min="15882" max="15882" width="3.42578125" style="2" customWidth="1"/>
    <col min="15883" max="15883" width="3.7109375" style="2" customWidth="1"/>
    <col min="15884" max="15884" width="3.28515625" style="2" customWidth="1"/>
    <col min="15885" max="15885" width="4.7109375" style="2" customWidth="1"/>
    <col min="15886" max="15886" width="3.42578125" style="2" customWidth="1"/>
    <col min="15887" max="15887" width="3.140625" style="2" customWidth="1"/>
    <col min="15888" max="15888" width="3.42578125" style="2" customWidth="1"/>
    <col min="15889" max="15890" width="3.7109375" style="2" customWidth="1"/>
    <col min="15891" max="15892" width="3.42578125" style="2" customWidth="1"/>
    <col min="15893" max="15893" width="4.140625" style="2" customWidth="1"/>
    <col min="15894" max="15894" width="3.7109375" style="2" customWidth="1"/>
    <col min="15895" max="15895" width="3.85546875" style="2" customWidth="1"/>
    <col min="15896" max="15896" width="3.42578125" style="2" customWidth="1"/>
    <col min="15897" max="15897" width="4" style="2" customWidth="1"/>
    <col min="15898" max="15898" width="3" style="2" customWidth="1"/>
    <col min="15899" max="15900" width="3.42578125" style="2" customWidth="1"/>
    <col min="15901" max="15901" width="3.7109375" style="2" customWidth="1"/>
    <col min="15902" max="15902" width="3" style="2" customWidth="1"/>
    <col min="15903" max="15903" width="3.85546875" style="2" customWidth="1"/>
    <col min="15904" max="15904" width="4" style="2" customWidth="1"/>
    <col min="15905" max="15905" width="3.85546875" style="2" customWidth="1"/>
    <col min="15906" max="15906" width="4" style="2" customWidth="1"/>
    <col min="15907" max="16129" width="5.42578125" style="2"/>
    <col min="16130" max="16130" width="4.140625" style="2" customWidth="1"/>
    <col min="16131" max="16131" width="26.28515625" style="2" customWidth="1"/>
    <col min="16132" max="16132" width="4.140625" style="2" customWidth="1"/>
    <col min="16133" max="16133" width="3.42578125" style="2" customWidth="1"/>
    <col min="16134" max="16134" width="4" style="2" customWidth="1"/>
    <col min="16135" max="16135" width="3.7109375" style="2" customWidth="1"/>
    <col min="16136" max="16136" width="3.42578125" style="2" customWidth="1"/>
    <col min="16137" max="16137" width="3.85546875" style="2" customWidth="1"/>
    <col min="16138" max="16138" width="3.42578125" style="2" customWidth="1"/>
    <col min="16139" max="16139" width="3.7109375" style="2" customWidth="1"/>
    <col min="16140" max="16140" width="3.28515625" style="2" customWidth="1"/>
    <col min="16141" max="16141" width="4.7109375" style="2" customWidth="1"/>
    <col min="16142" max="16142" width="3.42578125" style="2" customWidth="1"/>
    <col min="16143" max="16143" width="3.140625" style="2" customWidth="1"/>
    <col min="16144" max="16144" width="3.42578125" style="2" customWidth="1"/>
    <col min="16145" max="16146" width="3.7109375" style="2" customWidth="1"/>
    <col min="16147" max="16148" width="3.42578125" style="2" customWidth="1"/>
    <col min="16149" max="16149" width="4.140625" style="2" customWidth="1"/>
    <col min="16150" max="16150" width="3.7109375" style="2" customWidth="1"/>
    <col min="16151" max="16151" width="3.85546875" style="2" customWidth="1"/>
    <col min="16152" max="16152" width="3.42578125" style="2" customWidth="1"/>
    <col min="16153" max="16153" width="4" style="2" customWidth="1"/>
    <col min="16154" max="16154" width="3" style="2" customWidth="1"/>
    <col min="16155" max="16156" width="3.42578125" style="2" customWidth="1"/>
    <col min="16157" max="16157" width="3.7109375" style="2" customWidth="1"/>
    <col min="16158" max="16158" width="3" style="2" customWidth="1"/>
    <col min="16159" max="16159" width="3.85546875" style="2" customWidth="1"/>
    <col min="16160" max="16160" width="4" style="2" customWidth="1"/>
    <col min="16161" max="16161" width="3.85546875" style="2" customWidth="1"/>
    <col min="16162" max="16162" width="4" style="2" customWidth="1"/>
    <col min="16163" max="16384" width="5.42578125" style="2"/>
  </cols>
  <sheetData>
    <row r="1" spans="1:36" s="1" customFormat="1" ht="24.95" customHeight="1" x14ac:dyDescent="0.2">
      <c r="A1" s="1015" t="s">
        <v>188</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A1" s="1015"/>
      <c r="AB1" s="1016"/>
      <c r="AC1" s="1234" t="s">
        <v>263</v>
      </c>
      <c r="AD1" s="1234"/>
      <c r="AE1" s="1234"/>
      <c r="AF1" s="1234"/>
    </row>
    <row r="2" spans="1:36" s="16" customFormat="1" ht="15.75" customHeight="1" x14ac:dyDescent="0.25">
      <c r="A2" s="1040"/>
      <c r="B2" s="1040"/>
      <c r="C2" s="1040"/>
      <c r="D2" s="1040"/>
      <c r="E2" s="1040"/>
      <c r="F2" s="1040"/>
      <c r="G2" s="1040"/>
      <c r="H2" s="1040"/>
      <c r="I2" s="1040"/>
      <c r="J2" s="1040"/>
      <c r="K2" s="1040"/>
      <c r="L2" s="1040"/>
      <c r="M2" s="1040"/>
      <c r="N2" s="1040"/>
      <c r="O2" s="1040"/>
      <c r="P2" s="1040"/>
      <c r="Q2" s="1040"/>
      <c r="R2" s="1040"/>
      <c r="S2" s="1040"/>
      <c r="T2" s="1040"/>
      <c r="U2" s="150"/>
      <c r="V2" s="136"/>
      <c r="W2" s="136"/>
      <c r="X2" s="136"/>
      <c r="Y2" s="136"/>
      <c r="Z2" s="136"/>
      <c r="AA2" s="136"/>
      <c r="AB2" s="1235"/>
      <c r="AC2" s="1235"/>
      <c r="AD2" s="1235"/>
      <c r="AE2" s="1235"/>
      <c r="AF2" s="1235"/>
    </row>
    <row r="3" spans="1:36" s="67" customFormat="1" ht="24" customHeight="1" x14ac:dyDescent="0.2">
      <c r="A3" s="1020" t="s">
        <v>235</v>
      </c>
      <c r="B3" s="1020" t="s">
        <v>234</v>
      </c>
      <c r="C3" s="1023" t="s">
        <v>44</v>
      </c>
      <c r="D3" s="1194" t="s">
        <v>809</v>
      </c>
      <c r="E3" s="1195"/>
      <c r="F3" s="1195"/>
      <c r="G3" s="1196"/>
      <c r="H3" s="1194" t="s">
        <v>810</v>
      </c>
      <c r="I3" s="1195"/>
      <c r="J3" s="1195"/>
      <c r="K3" s="1195"/>
      <c r="L3" s="1195"/>
      <c r="M3" s="1195"/>
      <c r="N3" s="1026" t="s">
        <v>5</v>
      </c>
      <c r="O3" s="1027"/>
      <c r="P3" s="1027"/>
      <c r="Q3" s="1027"/>
      <c r="R3" s="1027"/>
      <c r="S3" s="1027"/>
      <c r="T3" s="1027"/>
      <c r="U3" s="1027"/>
      <c r="V3" s="1027"/>
      <c r="W3" s="1027"/>
      <c r="X3" s="1027"/>
      <c r="Y3" s="1027"/>
      <c r="Z3" s="1027"/>
      <c r="AA3" s="1027"/>
      <c r="AB3" s="1027"/>
      <c r="AC3" s="1027"/>
      <c r="AD3" s="1027"/>
      <c r="AE3" s="1027"/>
      <c r="AF3" s="1028"/>
    </row>
    <row r="4" spans="1:36" s="67" customFormat="1" ht="24.75" customHeight="1" x14ac:dyDescent="0.2">
      <c r="A4" s="1021"/>
      <c r="B4" s="1021"/>
      <c r="C4" s="1024"/>
      <c r="D4" s="1236"/>
      <c r="E4" s="1237"/>
      <c r="F4" s="1237"/>
      <c r="G4" s="1238"/>
      <c r="H4" s="1236"/>
      <c r="I4" s="1237"/>
      <c r="J4" s="1237"/>
      <c r="K4" s="1237"/>
      <c r="L4" s="1237"/>
      <c r="M4" s="1237"/>
      <c r="N4" s="1229" t="s">
        <v>398</v>
      </c>
      <c r="O4" s="1032" t="s">
        <v>484</v>
      </c>
      <c r="P4" s="1032" t="s">
        <v>399</v>
      </c>
      <c r="Q4" s="1032" t="s">
        <v>401</v>
      </c>
      <c r="R4" s="1029" t="s">
        <v>64</v>
      </c>
      <c r="S4" s="1030"/>
      <c r="T4" s="1030"/>
      <c r="U4" s="1030"/>
      <c r="V4" s="1030"/>
      <c r="W4" s="1030"/>
      <c r="X4" s="1030"/>
      <c r="Y4" s="1030"/>
      <c r="Z4" s="1030"/>
      <c r="AA4" s="1030"/>
      <c r="AB4" s="1029" t="s">
        <v>190</v>
      </c>
      <c r="AC4" s="1030"/>
      <c r="AD4" s="1030"/>
      <c r="AE4" s="1030"/>
      <c r="AF4" s="1031"/>
    </row>
    <row r="5" spans="1:36" s="67" customFormat="1" ht="18.75" customHeight="1" x14ac:dyDescent="0.2">
      <c r="A5" s="1021"/>
      <c r="B5" s="1021"/>
      <c r="C5" s="1024"/>
      <c r="D5" s="1032" t="s">
        <v>123</v>
      </c>
      <c r="E5" s="1032" t="s">
        <v>126</v>
      </c>
      <c r="F5" s="1032" t="s">
        <v>567</v>
      </c>
      <c r="G5" s="1032" t="s">
        <v>151</v>
      </c>
      <c r="H5" s="1032" t="s">
        <v>191</v>
      </c>
      <c r="I5" s="1032" t="s">
        <v>192</v>
      </c>
      <c r="J5" s="1032" t="s">
        <v>193</v>
      </c>
      <c r="K5" s="1032" t="s">
        <v>194</v>
      </c>
      <c r="L5" s="1032" t="s">
        <v>481</v>
      </c>
      <c r="M5" s="1032" t="s">
        <v>195</v>
      </c>
      <c r="N5" s="1229"/>
      <c r="O5" s="1032"/>
      <c r="P5" s="1032"/>
      <c r="Q5" s="1032"/>
      <c r="R5" s="1032" t="s">
        <v>334</v>
      </c>
      <c r="S5" s="1032" t="s">
        <v>335</v>
      </c>
      <c r="T5" s="1032" t="s">
        <v>336</v>
      </c>
      <c r="U5" s="1032" t="s">
        <v>351</v>
      </c>
      <c r="V5" s="1030" t="s">
        <v>15</v>
      </c>
      <c r="W5" s="1030"/>
      <c r="X5" s="1030"/>
      <c r="Y5" s="1030"/>
      <c r="Z5" s="1030"/>
      <c r="AA5" s="1031"/>
      <c r="AB5" s="1229" t="s">
        <v>196</v>
      </c>
      <c r="AC5" s="1032" t="s">
        <v>403</v>
      </c>
      <c r="AD5" s="1032" t="s">
        <v>17</v>
      </c>
      <c r="AE5" s="1032" t="s">
        <v>18</v>
      </c>
      <c r="AF5" s="1032" t="s">
        <v>197</v>
      </c>
    </row>
    <row r="6" spans="1:36" s="67" customFormat="1" ht="24.95" customHeight="1" x14ac:dyDescent="0.2">
      <c r="A6" s="1021"/>
      <c r="B6" s="1021"/>
      <c r="C6" s="1024"/>
      <c r="D6" s="1032"/>
      <c r="E6" s="1032"/>
      <c r="F6" s="1032"/>
      <c r="G6" s="1032"/>
      <c r="H6" s="1032"/>
      <c r="I6" s="1032"/>
      <c r="J6" s="1032"/>
      <c r="K6" s="1032"/>
      <c r="L6" s="1032"/>
      <c r="M6" s="1032"/>
      <c r="N6" s="1229"/>
      <c r="O6" s="1032"/>
      <c r="P6" s="1032"/>
      <c r="Q6" s="1032"/>
      <c r="R6" s="1032"/>
      <c r="S6" s="1032"/>
      <c r="T6" s="1032"/>
      <c r="U6" s="1032"/>
      <c r="V6" s="1038" t="s">
        <v>345</v>
      </c>
      <c r="W6" s="1233"/>
      <c r="X6" s="1233"/>
      <c r="Y6" s="1230" t="s">
        <v>346</v>
      </c>
      <c r="Z6" s="1231"/>
      <c r="AA6" s="1232"/>
      <c r="AB6" s="1229"/>
      <c r="AC6" s="1032"/>
      <c r="AD6" s="1032"/>
      <c r="AE6" s="1032"/>
      <c r="AF6" s="1032"/>
    </row>
    <row r="7" spans="1:36" s="22" customFormat="1" ht="110.25" customHeight="1" x14ac:dyDescent="0.2">
      <c r="A7" s="1021"/>
      <c r="B7" s="1021"/>
      <c r="C7" s="1024"/>
      <c r="D7" s="1032"/>
      <c r="E7" s="1032"/>
      <c r="F7" s="1032"/>
      <c r="G7" s="1032"/>
      <c r="H7" s="1032"/>
      <c r="I7" s="1032"/>
      <c r="J7" s="1032"/>
      <c r="K7" s="1032"/>
      <c r="L7" s="1032"/>
      <c r="M7" s="1032"/>
      <c r="N7" s="1229"/>
      <c r="O7" s="1032"/>
      <c r="P7" s="1032"/>
      <c r="Q7" s="1032"/>
      <c r="R7" s="1032"/>
      <c r="S7" s="1032"/>
      <c r="T7" s="1032"/>
      <c r="U7" s="1032"/>
      <c r="V7" s="151" t="s">
        <v>796</v>
      </c>
      <c r="W7" s="152" t="s">
        <v>482</v>
      </c>
      <c r="X7" s="152" t="s">
        <v>199</v>
      </c>
      <c r="Y7" s="153" t="s">
        <v>483</v>
      </c>
      <c r="Z7" s="153" t="s">
        <v>304</v>
      </c>
      <c r="AA7" s="153" t="s">
        <v>12</v>
      </c>
      <c r="AB7" s="1229"/>
      <c r="AC7" s="1032"/>
      <c r="AD7" s="1032"/>
      <c r="AE7" s="1032"/>
      <c r="AF7" s="1032"/>
    </row>
    <row r="8" spans="1:36" s="30" customFormat="1" ht="15" customHeight="1" x14ac:dyDescent="0.2">
      <c r="A8" s="182">
        <v>1</v>
      </c>
      <c r="B8" s="182">
        <v>2</v>
      </c>
      <c r="C8" s="182">
        <v>3</v>
      </c>
      <c r="D8" s="182">
        <v>4</v>
      </c>
      <c r="E8" s="182">
        <v>5</v>
      </c>
      <c r="F8" s="182">
        <v>6</v>
      </c>
      <c r="G8" s="182">
        <v>7</v>
      </c>
      <c r="H8" s="182">
        <v>8</v>
      </c>
      <c r="I8" s="182">
        <v>9</v>
      </c>
      <c r="J8" s="182">
        <v>10</v>
      </c>
      <c r="K8" s="182">
        <v>11</v>
      </c>
      <c r="L8" s="182">
        <v>12</v>
      </c>
      <c r="M8" s="182">
        <v>13</v>
      </c>
      <c r="N8" s="182">
        <v>14</v>
      </c>
      <c r="O8" s="182">
        <v>15</v>
      </c>
      <c r="P8" s="182">
        <v>16</v>
      </c>
      <c r="Q8" s="182">
        <v>17</v>
      </c>
      <c r="R8" s="182">
        <v>18</v>
      </c>
      <c r="S8" s="182">
        <v>19</v>
      </c>
      <c r="T8" s="182">
        <v>20</v>
      </c>
      <c r="U8" s="182">
        <v>21</v>
      </c>
      <c r="V8" s="182">
        <v>22</v>
      </c>
      <c r="W8" s="182">
        <v>23</v>
      </c>
      <c r="X8" s="182">
        <v>24</v>
      </c>
      <c r="Y8" s="182">
        <v>25</v>
      </c>
      <c r="Z8" s="182">
        <v>26</v>
      </c>
      <c r="AA8" s="182">
        <v>27</v>
      </c>
      <c r="AB8" s="182">
        <v>28</v>
      </c>
      <c r="AC8" s="182">
        <v>29</v>
      </c>
      <c r="AD8" s="182">
        <v>30</v>
      </c>
      <c r="AE8" s="182">
        <v>31</v>
      </c>
      <c r="AF8" s="182">
        <v>32</v>
      </c>
    </row>
    <row r="9" spans="1:36" s="65" customFormat="1" ht="22.5" customHeight="1" x14ac:dyDescent="0.2">
      <c r="A9" s="528" t="s">
        <v>19</v>
      </c>
      <c r="B9" s="699" t="s">
        <v>39</v>
      </c>
      <c r="C9" s="335">
        <f>SUM(C10:C20)</f>
        <v>0</v>
      </c>
      <c r="D9" s="698">
        <f t="shared" ref="D9:AF9" si="0">SUM(D10:D20)</f>
        <v>0</v>
      </c>
      <c r="E9" s="698">
        <f t="shared" si="0"/>
        <v>0</v>
      </c>
      <c r="F9" s="698">
        <f t="shared" si="0"/>
        <v>0</v>
      </c>
      <c r="G9" s="698">
        <f t="shared" si="0"/>
        <v>0</v>
      </c>
      <c r="H9" s="698">
        <f t="shared" si="0"/>
        <v>0</v>
      </c>
      <c r="I9" s="698">
        <f t="shared" si="0"/>
        <v>0</v>
      </c>
      <c r="J9" s="698">
        <f t="shared" si="0"/>
        <v>0</v>
      </c>
      <c r="K9" s="698">
        <f t="shared" si="0"/>
        <v>0</v>
      </c>
      <c r="L9" s="698">
        <f t="shared" si="0"/>
        <v>0</v>
      </c>
      <c r="M9" s="698">
        <f t="shared" si="0"/>
        <v>0</v>
      </c>
      <c r="N9" s="698">
        <f t="shared" si="0"/>
        <v>0</v>
      </c>
      <c r="O9" s="698">
        <f t="shared" si="0"/>
        <v>0</v>
      </c>
      <c r="P9" s="698">
        <f t="shared" si="0"/>
        <v>0</v>
      </c>
      <c r="Q9" s="698">
        <f t="shared" si="0"/>
        <v>0</v>
      </c>
      <c r="R9" s="698">
        <f t="shared" si="0"/>
        <v>0</v>
      </c>
      <c r="S9" s="698">
        <f t="shared" si="0"/>
        <v>0</v>
      </c>
      <c r="T9" s="698">
        <f t="shared" si="0"/>
        <v>0</v>
      </c>
      <c r="U9" s="698">
        <f t="shared" si="0"/>
        <v>0</v>
      </c>
      <c r="V9" s="698">
        <f t="shared" si="0"/>
        <v>0</v>
      </c>
      <c r="W9" s="698">
        <f t="shared" si="0"/>
        <v>0</v>
      </c>
      <c r="X9" s="698">
        <f t="shared" si="0"/>
        <v>0</v>
      </c>
      <c r="Y9" s="698">
        <f t="shared" si="0"/>
        <v>0</v>
      </c>
      <c r="Z9" s="698">
        <f t="shared" si="0"/>
        <v>0</v>
      </c>
      <c r="AA9" s="698">
        <f t="shared" si="0"/>
        <v>0</v>
      </c>
      <c r="AB9" s="698">
        <f t="shared" si="0"/>
        <v>0</v>
      </c>
      <c r="AC9" s="698">
        <f t="shared" si="0"/>
        <v>0</v>
      </c>
      <c r="AD9" s="698">
        <f t="shared" si="0"/>
        <v>0</v>
      </c>
      <c r="AE9" s="698">
        <f t="shared" si="0"/>
        <v>0</v>
      </c>
      <c r="AF9" s="698">
        <f t="shared" si="0"/>
        <v>0</v>
      </c>
    </row>
    <row r="10" spans="1:36" s="31" customFormat="1" ht="18" customHeight="1" x14ac:dyDescent="0.2">
      <c r="A10" s="428"/>
      <c r="B10" s="693" t="s">
        <v>202</v>
      </c>
      <c r="C10" s="540">
        <f>SUM(D10:G10)</f>
        <v>0</v>
      </c>
      <c r="D10" s="333"/>
      <c r="E10" s="328"/>
      <c r="F10" s="328"/>
      <c r="G10" s="328"/>
      <c r="H10" s="542"/>
      <c r="I10" s="541"/>
      <c r="J10" s="541"/>
      <c r="K10" s="541"/>
      <c r="L10" s="541"/>
      <c r="M10" s="541"/>
      <c r="N10" s="694">
        <f>SUM(O10:P10)</f>
        <v>0</v>
      </c>
      <c r="O10" s="333"/>
      <c r="P10" s="333"/>
      <c r="Q10" s="333"/>
      <c r="R10" s="695"/>
      <c r="S10" s="695"/>
      <c r="T10" s="695"/>
      <c r="U10" s="695"/>
      <c r="V10" s="333"/>
      <c r="W10" s="333"/>
      <c r="X10" s="333"/>
      <c r="Y10" s="333"/>
      <c r="Z10" s="333"/>
      <c r="AA10" s="333"/>
      <c r="AB10" s="694">
        <f>SUM(AC10:AD10)</f>
        <v>0</v>
      </c>
      <c r="AC10" s="333"/>
      <c r="AD10" s="333"/>
      <c r="AE10" s="333"/>
      <c r="AF10" s="333"/>
      <c r="AG10" s="93" t="str">
        <f t="shared" ref="AG10:AG20" si="1">IF(N10=O10+P10,"Đúng","Sai")</f>
        <v>Đúng</v>
      </c>
      <c r="AH10" s="93" t="str">
        <f>IF(AND(R10&lt;=N10,S10&lt;=N10,T10&lt;=N10,U10&lt;=N10),"Đúng","Sai")</f>
        <v>Đúng</v>
      </c>
      <c r="AI10" s="93" t="str">
        <f>IF(AB10=AC10+AD10,"Đúng","Sai")</f>
        <v>Đúng</v>
      </c>
      <c r="AJ10" s="93" t="str">
        <f t="shared" ref="AJ10:AJ20" si="2">IF(AE10&lt;=AD10,"Đúng","Sai")</f>
        <v>Đúng</v>
      </c>
    </row>
    <row r="11" spans="1:36" s="31" customFormat="1" ht="28.5" customHeight="1" x14ac:dyDescent="0.2">
      <c r="A11" s="696"/>
      <c r="B11" s="230" t="s">
        <v>347</v>
      </c>
      <c r="C11" s="534">
        <f t="shared" ref="C11:C19" si="3">SUM(D11:G11)</f>
        <v>0</v>
      </c>
      <c r="D11" s="317"/>
      <c r="E11" s="328"/>
      <c r="F11" s="328"/>
      <c r="G11" s="328"/>
      <c r="H11" s="538"/>
      <c r="I11" s="317"/>
      <c r="J11" s="317"/>
      <c r="K11" s="317"/>
      <c r="L11" s="317"/>
      <c r="M11" s="317"/>
      <c r="N11" s="697">
        <f>SUM(O11:P11)</f>
        <v>0</v>
      </c>
      <c r="O11" s="317"/>
      <c r="P11" s="317"/>
      <c r="Q11" s="317"/>
      <c r="R11" s="317"/>
      <c r="S11" s="317"/>
      <c r="T11" s="317"/>
      <c r="U11" s="317"/>
      <c r="V11" s="317"/>
      <c r="W11" s="317"/>
      <c r="X11" s="317"/>
      <c r="Y11" s="317"/>
      <c r="Z11" s="317"/>
      <c r="AA11" s="317"/>
      <c r="AB11" s="697">
        <f>SUM(AC11:AD11)</f>
        <v>0</v>
      </c>
      <c r="AC11" s="317"/>
      <c r="AD11" s="317"/>
      <c r="AE11" s="317"/>
      <c r="AF11" s="317"/>
      <c r="AG11" s="93" t="str">
        <f t="shared" si="1"/>
        <v>Đúng</v>
      </c>
      <c r="AH11" s="93" t="str">
        <f t="shared" ref="AH11:AH20" si="4">IF(AND(R11&lt;=N11,S11&lt;=N11,T11&lt;=N11,U11&lt;=N11),"Đúng","Sai")</f>
        <v>Đúng</v>
      </c>
      <c r="AI11" s="93" t="str">
        <f t="shared" ref="AI11:AI20" si="5">IF(AB11=AC11+AD11,"Đúng","Sai")</f>
        <v>Đúng</v>
      </c>
      <c r="AJ11" s="93" t="str">
        <f t="shared" si="2"/>
        <v>Đúng</v>
      </c>
    </row>
    <row r="12" spans="1:36" s="5" customFormat="1" ht="21" customHeight="1" x14ac:dyDescent="0.2">
      <c r="A12" s="242"/>
      <c r="B12" s="230" t="s">
        <v>676</v>
      </c>
      <c r="C12" s="534">
        <f t="shared" si="3"/>
        <v>0</v>
      </c>
      <c r="D12" s="317"/>
      <c r="E12" s="328"/>
      <c r="F12" s="328"/>
      <c r="G12" s="328"/>
      <c r="H12" s="328"/>
      <c r="I12" s="328"/>
      <c r="J12" s="328"/>
      <c r="K12" s="317"/>
      <c r="L12" s="317"/>
      <c r="M12" s="317"/>
      <c r="N12" s="697">
        <f t="shared" ref="N12:N20" si="6">SUM(O12:P12)</f>
        <v>0</v>
      </c>
      <c r="O12" s="317"/>
      <c r="P12" s="317"/>
      <c r="Q12" s="317"/>
      <c r="R12" s="317"/>
      <c r="S12" s="317"/>
      <c r="T12" s="317"/>
      <c r="U12" s="317"/>
      <c r="V12" s="317"/>
      <c r="W12" s="317"/>
      <c r="X12" s="317"/>
      <c r="Y12" s="317"/>
      <c r="Z12" s="317"/>
      <c r="AA12" s="317"/>
      <c r="AB12" s="697">
        <f t="shared" ref="AB12:AB20" si="7">SUM(AC12:AD12)</f>
        <v>0</v>
      </c>
      <c r="AC12" s="317"/>
      <c r="AD12" s="317"/>
      <c r="AE12" s="317"/>
      <c r="AF12" s="317"/>
      <c r="AG12" s="93" t="str">
        <f t="shared" si="1"/>
        <v>Đúng</v>
      </c>
      <c r="AH12" s="93" t="str">
        <f t="shared" si="4"/>
        <v>Đúng</v>
      </c>
      <c r="AI12" s="93" t="str">
        <f t="shared" si="5"/>
        <v>Đúng</v>
      </c>
      <c r="AJ12" s="93" t="str">
        <f t="shared" si="2"/>
        <v>Đúng</v>
      </c>
    </row>
    <row r="13" spans="1:36" s="5" customFormat="1" ht="17.25" customHeight="1" x14ac:dyDescent="0.2">
      <c r="A13" s="696"/>
      <c r="B13" s="230" t="s">
        <v>149</v>
      </c>
      <c r="C13" s="534">
        <f t="shared" si="3"/>
        <v>0</v>
      </c>
      <c r="D13" s="317"/>
      <c r="E13" s="328"/>
      <c r="F13" s="328"/>
      <c r="G13" s="328"/>
      <c r="H13" s="538"/>
      <c r="I13" s="317"/>
      <c r="J13" s="317"/>
      <c r="K13" s="317"/>
      <c r="L13" s="317"/>
      <c r="M13" s="317"/>
      <c r="N13" s="697">
        <f t="shared" si="6"/>
        <v>0</v>
      </c>
      <c r="O13" s="317"/>
      <c r="P13" s="317"/>
      <c r="Q13" s="317"/>
      <c r="R13" s="317"/>
      <c r="S13" s="317"/>
      <c r="T13" s="317"/>
      <c r="U13" s="317"/>
      <c r="V13" s="317"/>
      <c r="W13" s="317"/>
      <c r="X13" s="317"/>
      <c r="Y13" s="317"/>
      <c r="Z13" s="317"/>
      <c r="AA13" s="317"/>
      <c r="AB13" s="697">
        <f t="shared" si="7"/>
        <v>0</v>
      </c>
      <c r="AC13" s="317"/>
      <c r="AD13" s="317"/>
      <c r="AE13" s="317"/>
      <c r="AF13" s="317"/>
      <c r="AG13" s="93" t="str">
        <f t="shared" si="1"/>
        <v>Đúng</v>
      </c>
      <c r="AH13" s="93" t="str">
        <f t="shared" si="4"/>
        <v>Đúng</v>
      </c>
      <c r="AI13" s="93" t="str">
        <f t="shared" si="5"/>
        <v>Đúng</v>
      </c>
      <c r="AJ13" s="93" t="str">
        <f t="shared" si="2"/>
        <v>Đúng</v>
      </c>
    </row>
    <row r="14" spans="1:36" s="5" customFormat="1" ht="27" customHeight="1" x14ac:dyDescent="0.2">
      <c r="A14" s="242"/>
      <c r="B14" s="230" t="s">
        <v>203</v>
      </c>
      <c r="C14" s="534">
        <f t="shared" si="3"/>
        <v>0</v>
      </c>
      <c r="D14" s="317"/>
      <c r="E14" s="317"/>
      <c r="F14" s="328"/>
      <c r="G14" s="328"/>
      <c r="H14" s="538"/>
      <c r="I14" s="317"/>
      <c r="J14" s="317"/>
      <c r="K14" s="317"/>
      <c r="L14" s="317"/>
      <c r="M14" s="317"/>
      <c r="N14" s="697">
        <f t="shared" si="6"/>
        <v>0</v>
      </c>
      <c r="O14" s="317"/>
      <c r="P14" s="317"/>
      <c r="Q14" s="317"/>
      <c r="R14" s="317"/>
      <c r="S14" s="317"/>
      <c r="T14" s="317"/>
      <c r="U14" s="317"/>
      <c r="V14" s="317"/>
      <c r="W14" s="317"/>
      <c r="X14" s="317"/>
      <c r="Y14" s="317"/>
      <c r="Z14" s="317"/>
      <c r="AA14" s="317"/>
      <c r="AB14" s="697">
        <f t="shared" si="7"/>
        <v>0</v>
      </c>
      <c r="AC14" s="317"/>
      <c r="AD14" s="317"/>
      <c r="AE14" s="317"/>
      <c r="AF14" s="317"/>
      <c r="AG14" s="93" t="str">
        <f t="shared" si="1"/>
        <v>Đúng</v>
      </c>
      <c r="AH14" s="93" t="str">
        <f t="shared" si="4"/>
        <v>Đúng</v>
      </c>
      <c r="AI14" s="93" t="str">
        <f t="shared" si="5"/>
        <v>Đúng</v>
      </c>
      <c r="AJ14" s="93" t="str">
        <f t="shared" si="2"/>
        <v>Đúng</v>
      </c>
    </row>
    <row r="15" spans="1:36" s="5" customFormat="1" ht="30" customHeight="1" x14ac:dyDescent="0.2">
      <c r="A15" s="696"/>
      <c r="B15" s="249" t="s">
        <v>348</v>
      </c>
      <c r="C15" s="534">
        <f t="shared" si="3"/>
        <v>0</v>
      </c>
      <c r="D15" s="332"/>
      <c r="E15" s="317"/>
      <c r="F15" s="328"/>
      <c r="G15" s="328"/>
      <c r="H15" s="328"/>
      <c r="I15" s="317"/>
      <c r="J15" s="317"/>
      <c r="K15" s="317"/>
      <c r="L15" s="317"/>
      <c r="M15" s="317"/>
      <c r="N15" s="697">
        <f t="shared" si="6"/>
        <v>0</v>
      </c>
      <c r="O15" s="318"/>
      <c r="P15" s="318"/>
      <c r="Q15" s="318"/>
      <c r="R15" s="318"/>
      <c r="S15" s="318"/>
      <c r="T15" s="318"/>
      <c r="U15" s="318"/>
      <c r="V15" s="318"/>
      <c r="W15" s="318"/>
      <c r="X15" s="318"/>
      <c r="Y15" s="318"/>
      <c r="Z15" s="318"/>
      <c r="AA15" s="318"/>
      <c r="AB15" s="697">
        <f t="shared" si="7"/>
        <v>0</v>
      </c>
      <c r="AC15" s="318"/>
      <c r="AD15" s="318"/>
      <c r="AE15" s="318"/>
      <c r="AF15" s="318"/>
      <c r="AG15" s="93" t="str">
        <f t="shared" si="1"/>
        <v>Đúng</v>
      </c>
      <c r="AH15" s="93" t="str">
        <f t="shared" si="4"/>
        <v>Đúng</v>
      </c>
      <c r="AI15" s="93" t="str">
        <f t="shared" si="5"/>
        <v>Đúng</v>
      </c>
      <c r="AJ15" s="93" t="str">
        <f t="shared" si="2"/>
        <v>Đúng</v>
      </c>
    </row>
    <row r="16" spans="1:36" s="5" customFormat="1" ht="30.75" customHeight="1" x14ac:dyDescent="0.2">
      <c r="A16" s="242"/>
      <c r="B16" s="230" t="s">
        <v>204</v>
      </c>
      <c r="C16" s="534">
        <f t="shared" si="3"/>
        <v>0</v>
      </c>
      <c r="D16" s="317"/>
      <c r="E16" s="317"/>
      <c r="F16" s="328"/>
      <c r="G16" s="328"/>
      <c r="H16" s="328"/>
      <c r="I16" s="328"/>
      <c r="J16" s="328"/>
      <c r="K16" s="317"/>
      <c r="L16" s="317"/>
      <c r="M16" s="317"/>
      <c r="N16" s="697">
        <f t="shared" si="6"/>
        <v>0</v>
      </c>
      <c r="O16" s="317"/>
      <c r="P16" s="317"/>
      <c r="Q16" s="317"/>
      <c r="R16" s="317"/>
      <c r="S16" s="317"/>
      <c r="T16" s="317"/>
      <c r="U16" s="317"/>
      <c r="V16" s="317"/>
      <c r="W16" s="317"/>
      <c r="X16" s="317"/>
      <c r="Y16" s="317"/>
      <c r="Z16" s="317"/>
      <c r="AA16" s="317"/>
      <c r="AB16" s="697">
        <f t="shared" si="7"/>
        <v>0</v>
      </c>
      <c r="AC16" s="317"/>
      <c r="AD16" s="317"/>
      <c r="AE16" s="317"/>
      <c r="AF16" s="317"/>
      <c r="AG16" s="93" t="str">
        <f t="shared" si="1"/>
        <v>Đúng</v>
      </c>
      <c r="AH16" s="93" t="str">
        <f t="shared" si="4"/>
        <v>Đúng</v>
      </c>
      <c r="AI16" s="93" t="str">
        <f t="shared" si="5"/>
        <v>Đúng</v>
      </c>
      <c r="AJ16" s="93" t="str">
        <f t="shared" si="2"/>
        <v>Đúng</v>
      </c>
    </row>
    <row r="17" spans="1:36" s="5" customFormat="1" ht="29.25" customHeight="1" x14ac:dyDescent="0.2">
      <c r="A17" s="696"/>
      <c r="B17" s="230" t="s">
        <v>559</v>
      </c>
      <c r="C17" s="534">
        <f t="shared" si="3"/>
        <v>0</v>
      </c>
      <c r="D17" s="317"/>
      <c r="E17" s="317"/>
      <c r="F17" s="328"/>
      <c r="G17" s="328"/>
      <c r="H17" s="538"/>
      <c r="I17" s="317"/>
      <c r="J17" s="328"/>
      <c r="K17" s="328"/>
      <c r="L17" s="317"/>
      <c r="M17" s="317"/>
      <c r="N17" s="697">
        <f t="shared" si="6"/>
        <v>0</v>
      </c>
      <c r="O17" s="317"/>
      <c r="P17" s="317"/>
      <c r="Q17" s="317"/>
      <c r="R17" s="317"/>
      <c r="S17" s="317"/>
      <c r="T17" s="317"/>
      <c r="U17" s="317"/>
      <c r="V17" s="317"/>
      <c r="W17" s="317"/>
      <c r="X17" s="317"/>
      <c r="Y17" s="317"/>
      <c r="Z17" s="317"/>
      <c r="AA17" s="317"/>
      <c r="AB17" s="697">
        <f t="shared" si="7"/>
        <v>0</v>
      </c>
      <c r="AC17" s="317"/>
      <c r="AD17" s="317"/>
      <c r="AE17" s="317"/>
      <c r="AF17" s="317"/>
      <c r="AG17" s="93" t="str">
        <f t="shared" si="1"/>
        <v>Đúng</v>
      </c>
      <c r="AH17" s="93" t="str">
        <f t="shared" si="4"/>
        <v>Đúng</v>
      </c>
      <c r="AI17" s="93" t="str">
        <f t="shared" si="5"/>
        <v>Đúng</v>
      </c>
      <c r="AJ17" s="93" t="str">
        <f t="shared" si="2"/>
        <v>Đúng</v>
      </c>
    </row>
    <row r="18" spans="1:36" s="5" customFormat="1" ht="27" customHeight="1" x14ac:dyDescent="0.2">
      <c r="A18" s="242"/>
      <c r="B18" s="230" t="s">
        <v>569</v>
      </c>
      <c r="C18" s="534">
        <f t="shared" si="3"/>
        <v>0</v>
      </c>
      <c r="D18" s="317"/>
      <c r="E18" s="317"/>
      <c r="F18" s="317"/>
      <c r="G18" s="328"/>
      <c r="H18" s="328"/>
      <c r="I18" s="317"/>
      <c r="J18" s="328"/>
      <c r="K18" s="328"/>
      <c r="L18" s="317"/>
      <c r="M18" s="317"/>
      <c r="N18" s="697">
        <f t="shared" si="6"/>
        <v>0</v>
      </c>
      <c r="O18" s="317"/>
      <c r="P18" s="317"/>
      <c r="Q18" s="317"/>
      <c r="R18" s="317"/>
      <c r="S18" s="317"/>
      <c r="T18" s="317"/>
      <c r="U18" s="317"/>
      <c r="V18" s="317"/>
      <c r="W18" s="317"/>
      <c r="X18" s="317"/>
      <c r="Y18" s="317"/>
      <c r="Z18" s="317"/>
      <c r="AA18" s="317"/>
      <c r="AB18" s="697">
        <f t="shared" si="7"/>
        <v>0</v>
      </c>
      <c r="AC18" s="317"/>
      <c r="AD18" s="317"/>
      <c r="AE18" s="317"/>
      <c r="AF18" s="317"/>
      <c r="AG18" s="93" t="str">
        <f t="shared" si="1"/>
        <v>Đúng</v>
      </c>
      <c r="AH18" s="93" t="str">
        <f t="shared" si="4"/>
        <v>Đúng</v>
      </c>
      <c r="AI18" s="93" t="str">
        <f t="shared" si="5"/>
        <v>Đúng</v>
      </c>
      <c r="AJ18" s="93" t="str">
        <f t="shared" si="2"/>
        <v>Đúng</v>
      </c>
    </row>
    <row r="19" spans="1:36" s="5" customFormat="1" ht="18.75" customHeight="1" x14ac:dyDescent="0.2">
      <c r="A19" s="696"/>
      <c r="B19" s="230" t="s">
        <v>237</v>
      </c>
      <c r="C19" s="534">
        <f t="shared" si="3"/>
        <v>0</v>
      </c>
      <c r="D19" s="317"/>
      <c r="E19" s="317"/>
      <c r="F19" s="317"/>
      <c r="G19" s="328"/>
      <c r="H19" s="538"/>
      <c r="I19" s="328"/>
      <c r="J19" s="328"/>
      <c r="K19" s="328"/>
      <c r="L19" s="317"/>
      <c r="M19" s="317"/>
      <c r="N19" s="697">
        <f t="shared" si="6"/>
        <v>0</v>
      </c>
      <c r="O19" s="317"/>
      <c r="P19" s="317"/>
      <c r="Q19" s="317"/>
      <c r="R19" s="317"/>
      <c r="S19" s="317"/>
      <c r="T19" s="317"/>
      <c r="U19" s="317"/>
      <c r="V19" s="317"/>
      <c r="W19" s="317"/>
      <c r="X19" s="317"/>
      <c r="Y19" s="317"/>
      <c r="Z19" s="317"/>
      <c r="AA19" s="317"/>
      <c r="AB19" s="697">
        <f t="shared" si="7"/>
        <v>0</v>
      </c>
      <c r="AC19" s="317"/>
      <c r="AD19" s="317"/>
      <c r="AE19" s="317"/>
      <c r="AF19" s="317"/>
      <c r="AG19" s="93" t="str">
        <f t="shared" si="1"/>
        <v>Đúng</v>
      </c>
      <c r="AH19" s="93" t="str">
        <f t="shared" si="4"/>
        <v>Đúng</v>
      </c>
      <c r="AI19" s="93" t="str">
        <f t="shared" si="5"/>
        <v>Đúng</v>
      </c>
      <c r="AJ19" s="93" t="str">
        <f t="shared" si="2"/>
        <v>Đúng</v>
      </c>
    </row>
    <row r="20" spans="1:36" s="5" customFormat="1" ht="17.25" customHeight="1" x14ac:dyDescent="0.2">
      <c r="A20" s="696"/>
      <c r="B20" s="230" t="s">
        <v>205</v>
      </c>
      <c r="C20" s="337">
        <f>SUM(D20:G20)</f>
        <v>0</v>
      </c>
      <c r="D20" s="317"/>
      <c r="E20" s="317"/>
      <c r="F20" s="317"/>
      <c r="G20" s="317"/>
      <c r="H20" s="538"/>
      <c r="I20" s="328"/>
      <c r="J20" s="328"/>
      <c r="K20" s="328"/>
      <c r="L20" s="317"/>
      <c r="M20" s="317"/>
      <c r="N20" s="697">
        <f t="shared" si="6"/>
        <v>0</v>
      </c>
      <c r="O20" s="317"/>
      <c r="P20" s="317"/>
      <c r="Q20" s="317"/>
      <c r="R20" s="317"/>
      <c r="S20" s="317"/>
      <c r="T20" s="317"/>
      <c r="U20" s="317"/>
      <c r="V20" s="317"/>
      <c r="W20" s="317"/>
      <c r="X20" s="317"/>
      <c r="Y20" s="317"/>
      <c r="Z20" s="317"/>
      <c r="AA20" s="317"/>
      <c r="AB20" s="697">
        <f t="shared" si="7"/>
        <v>0</v>
      </c>
      <c r="AC20" s="317"/>
      <c r="AD20" s="317"/>
      <c r="AE20" s="317"/>
      <c r="AF20" s="317"/>
      <c r="AG20" s="93" t="str">
        <f t="shared" si="1"/>
        <v>Đúng</v>
      </c>
      <c r="AH20" s="93" t="str">
        <f t="shared" si="4"/>
        <v>Đúng</v>
      </c>
      <c r="AI20" s="93" t="str">
        <f t="shared" si="5"/>
        <v>Đúng</v>
      </c>
      <c r="AJ20" s="93" t="str">
        <f t="shared" si="2"/>
        <v>Đúng</v>
      </c>
    </row>
    <row r="21" spans="1:36" ht="18.75" customHeight="1" x14ac:dyDescent="0.2">
      <c r="A21" s="528" t="s">
        <v>23</v>
      </c>
      <c r="B21" s="699" t="s">
        <v>3</v>
      </c>
      <c r="C21" s="543"/>
      <c r="D21" s="700"/>
      <c r="E21" s="700"/>
      <c r="F21" s="700"/>
      <c r="G21" s="700"/>
      <c r="H21" s="700"/>
      <c r="I21" s="700"/>
      <c r="J21" s="700"/>
      <c r="K21" s="700"/>
      <c r="L21" s="700"/>
      <c r="M21" s="700"/>
      <c r="N21" s="700"/>
      <c r="O21" s="698">
        <f>SUM(O22:O25)</f>
        <v>0</v>
      </c>
      <c r="P21" s="698">
        <f t="shared" ref="P21:Q21" si="8">SUM(P22:P25)</f>
        <v>0</v>
      </c>
      <c r="Q21" s="698">
        <f t="shared" si="8"/>
        <v>0</v>
      </c>
      <c r="R21" s="700"/>
      <c r="S21" s="700"/>
      <c r="T21" s="700"/>
      <c r="U21" s="700"/>
      <c r="V21" s="700"/>
      <c r="W21" s="700"/>
      <c r="X21" s="700"/>
      <c r="Y21" s="700"/>
      <c r="Z21" s="700"/>
      <c r="AA21" s="700"/>
      <c r="AB21" s="700"/>
      <c r="AC21" s="698">
        <f>SUM(AC22:AC25)</f>
        <v>0</v>
      </c>
      <c r="AD21" s="698">
        <f t="shared" ref="AD21:AE21" si="9">SUM(AD22:AD25)</f>
        <v>0</v>
      </c>
      <c r="AE21" s="698">
        <f t="shared" si="9"/>
        <v>0</v>
      </c>
      <c r="AF21" s="698">
        <f>SUM(AF22:AF25)</f>
        <v>0</v>
      </c>
    </row>
    <row r="22" spans="1:36" ht="17.25" customHeight="1" x14ac:dyDescent="0.2">
      <c r="A22" s="230"/>
      <c r="B22" s="230" t="s">
        <v>123</v>
      </c>
      <c r="C22" s="701"/>
      <c r="D22" s="701"/>
      <c r="E22" s="701"/>
      <c r="F22" s="701"/>
      <c r="G22" s="701"/>
      <c r="H22" s="701"/>
      <c r="I22" s="701"/>
      <c r="J22" s="701"/>
      <c r="K22" s="701"/>
      <c r="L22" s="701"/>
      <c r="M22" s="701"/>
      <c r="N22" s="701"/>
      <c r="O22" s="230"/>
      <c r="P22" s="230"/>
      <c r="Q22" s="230"/>
      <c r="R22" s="701"/>
      <c r="S22" s="701"/>
      <c r="T22" s="701"/>
      <c r="U22" s="701"/>
      <c r="V22" s="701"/>
      <c r="W22" s="701"/>
      <c r="X22" s="701"/>
      <c r="Y22" s="701"/>
      <c r="Z22" s="701"/>
      <c r="AA22" s="701"/>
      <c r="AB22" s="701"/>
      <c r="AC22" s="703"/>
      <c r="AD22" s="703"/>
      <c r="AE22" s="703"/>
      <c r="AF22" s="703"/>
    </row>
    <row r="23" spans="1:36" ht="18" customHeight="1" x14ac:dyDescent="0.2">
      <c r="A23" s="230"/>
      <c r="B23" s="230" t="s">
        <v>126</v>
      </c>
      <c r="C23" s="701"/>
      <c r="D23" s="701"/>
      <c r="E23" s="701"/>
      <c r="F23" s="701"/>
      <c r="G23" s="701"/>
      <c r="H23" s="701"/>
      <c r="I23" s="701"/>
      <c r="J23" s="701"/>
      <c r="K23" s="701"/>
      <c r="L23" s="701"/>
      <c r="M23" s="701"/>
      <c r="N23" s="701"/>
      <c r="O23" s="230"/>
      <c r="P23" s="230"/>
      <c r="Q23" s="230"/>
      <c r="R23" s="701"/>
      <c r="S23" s="701"/>
      <c r="T23" s="701"/>
      <c r="U23" s="701"/>
      <c r="V23" s="701"/>
      <c r="W23" s="701"/>
      <c r="X23" s="701"/>
      <c r="Y23" s="701"/>
      <c r="Z23" s="701"/>
      <c r="AA23" s="701"/>
      <c r="AB23" s="701"/>
      <c r="AC23" s="703"/>
      <c r="AD23" s="703"/>
      <c r="AE23" s="703"/>
      <c r="AF23" s="703"/>
    </row>
    <row r="24" spans="1:36" ht="27" customHeight="1" x14ac:dyDescent="0.2">
      <c r="A24" s="230"/>
      <c r="B24" s="230" t="s">
        <v>567</v>
      </c>
      <c r="C24" s="701"/>
      <c r="D24" s="701"/>
      <c r="E24" s="701"/>
      <c r="F24" s="701"/>
      <c r="G24" s="701"/>
      <c r="H24" s="701"/>
      <c r="I24" s="701"/>
      <c r="J24" s="701"/>
      <c r="K24" s="701"/>
      <c r="L24" s="701"/>
      <c r="M24" s="701"/>
      <c r="N24" s="701"/>
      <c r="O24" s="230"/>
      <c r="P24" s="230"/>
      <c r="Q24" s="230"/>
      <c r="R24" s="701"/>
      <c r="S24" s="701"/>
      <c r="T24" s="701"/>
      <c r="U24" s="701"/>
      <c r="V24" s="701"/>
      <c r="W24" s="701"/>
      <c r="X24" s="701"/>
      <c r="Y24" s="701"/>
      <c r="Z24" s="701"/>
      <c r="AA24" s="701"/>
      <c r="AB24" s="701"/>
      <c r="AC24" s="703"/>
      <c r="AD24" s="703"/>
      <c r="AE24" s="703"/>
      <c r="AF24" s="703"/>
    </row>
    <row r="25" spans="1:36" ht="19.5" customHeight="1" x14ac:dyDescent="0.2">
      <c r="A25" s="231"/>
      <c r="B25" s="231" t="s">
        <v>151</v>
      </c>
      <c r="C25" s="702"/>
      <c r="D25" s="702"/>
      <c r="E25" s="702"/>
      <c r="F25" s="702"/>
      <c r="G25" s="702"/>
      <c r="H25" s="702"/>
      <c r="I25" s="702"/>
      <c r="J25" s="702"/>
      <c r="K25" s="702"/>
      <c r="L25" s="702"/>
      <c r="M25" s="702"/>
      <c r="N25" s="702"/>
      <c r="O25" s="231"/>
      <c r="P25" s="231"/>
      <c r="Q25" s="231"/>
      <c r="R25" s="702"/>
      <c r="S25" s="702"/>
      <c r="T25" s="702"/>
      <c r="U25" s="702"/>
      <c r="V25" s="702"/>
      <c r="W25" s="702"/>
      <c r="X25" s="702"/>
      <c r="Y25" s="702"/>
      <c r="Z25" s="702"/>
      <c r="AA25" s="702"/>
      <c r="AB25" s="702"/>
      <c r="AC25" s="704"/>
      <c r="AD25" s="704"/>
      <c r="AE25" s="704"/>
      <c r="AF25" s="704"/>
    </row>
  </sheetData>
  <sheetProtection formatCells="0" formatColumns="0" formatRows="0"/>
  <mergeCells count="38">
    <mergeCell ref="A1:AB1"/>
    <mergeCell ref="AC1:AF1"/>
    <mergeCell ref="A2:T2"/>
    <mergeCell ref="AB2:AF2"/>
    <mergeCell ref="A3:A7"/>
    <mergeCell ref="B3:B7"/>
    <mergeCell ref="C3:C7"/>
    <mergeCell ref="D3:G4"/>
    <mergeCell ref="H3:M4"/>
    <mergeCell ref="N3:AF3"/>
    <mergeCell ref="R5:R7"/>
    <mergeCell ref="S5:S7"/>
    <mergeCell ref="T5:T7"/>
    <mergeCell ref="U5:U7"/>
    <mergeCell ref="AB5:AB7"/>
    <mergeCell ref="O4:O7"/>
    <mergeCell ref="AB4:AF4"/>
    <mergeCell ref="AE5:AE7"/>
    <mergeCell ref="AF5:AF7"/>
    <mergeCell ref="V6:X6"/>
    <mergeCell ref="AC5:AC7"/>
    <mergeCell ref="AD5:AD7"/>
    <mergeCell ref="N4:N7"/>
    <mergeCell ref="Q4:Q7"/>
    <mergeCell ref="R4:AA4"/>
    <mergeCell ref="D5:D7"/>
    <mergeCell ref="E5:E7"/>
    <mergeCell ref="F5:F7"/>
    <mergeCell ref="G5:G7"/>
    <mergeCell ref="Y6:AA6"/>
    <mergeCell ref="M5:M7"/>
    <mergeCell ref="H5:H7"/>
    <mergeCell ref="L5:L7"/>
    <mergeCell ref="I5:I7"/>
    <mergeCell ref="V5:AA5"/>
    <mergeCell ref="J5:J7"/>
    <mergeCell ref="K5:K7"/>
    <mergeCell ref="P4:P7"/>
  </mergeCells>
  <conditionalFormatting sqref="AJ1:AJ1048576 AG10:AI20">
    <cfRule type="cellIs" dxfId="7" priority="1" operator="equal">
      <formula>"Đúng"</formula>
    </cfRule>
  </conditionalFormatting>
  <pageMargins left="0.43307086614173229" right="0" top="0.26" bottom="0"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A1:AG25"/>
  <sheetViews>
    <sheetView zoomScale="115" zoomScaleNormal="115" workbookViewId="0">
      <selection activeCell="AD22" sqref="AD22"/>
    </sheetView>
  </sheetViews>
  <sheetFormatPr defaultColWidth="5.42578125" defaultRowHeight="15.75" x14ac:dyDescent="0.25"/>
  <cols>
    <col min="1" max="1" width="4.140625" style="20" customWidth="1"/>
    <col min="2" max="2" width="28.140625" style="2" customWidth="1"/>
    <col min="3" max="3" width="4.85546875" style="19" customWidth="1"/>
    <col min="4" max="4" width="4.5703125" style="2" customWidth="1"/>
    <col min="5" max="5" width="4.28515625" style="2" customWidth="1"/>
    <col min="6" max="6" width="5.7109375" style="2" customWidth="1"/>
    <col min="7" max="7" width="4.28515625" style="2" customWidth="1"/>
    <col min="8" max="8" width="5.28515625" style="2" customWidth="1"/>
    <col min="9" max="10" width="4.28515625" style="2" customWidth="1"/>
    <col min="11" max="11" width="5.7109375" style="2" customWidth="1"/>
    <col min="12" max="15" width="4.28515625" style="2" customWidth="1"/>
    <col min="16" max="16" width="5.85546875" style="2" customWidth="1"/>
    <col min="17" max="17" width="5" style="2" customWidth="1"/>
    <col min="18" max="18" width="5.140625" style="2" customWidth="1"/>
    <col min="19" max="19" width="4.42578125" style="2" customWidth="1"/>
    <col min="20" max="20" width="4.85546875" style="2" customWidth="1"/>
    <col min="21" max="21" width="6" style="2" customWidth="1"/>
    <col min="22" max="22" width="5.28515625" style="2" customWidth="1"/>
    <col min="23" max="24" width="5.42578125" style="2" customWidth="1"/>
    <col min="25" max="25" width="4.28515625" style="2" customWidth="1"/>
    <col min="26" max="26" width="4.7109375" style="2" customWidth="1"/>
    <col min="27" max="28" width="4.28515625" style="2" customWidth="1"/>
    <col min="29" max="260" width="5.42578125" style="2"/>
    <col min="261" max="261" width="4.140625" style="2" customWidth="1"/>
    <col min="262" max="262" width="28.140625" style="2" customWidth="1"/>
    <col min="263" max="263" width="5.140625" style="2" customWidth="1"/>
    <col min="264" max="264" width="4.42578125" style="2" customWidth="1"/>
    <col min="265" max="287" width="4.28515625" style="2" customWidth="1"/>
    <col min="288" max="516" width="5.42578125" style="2"/>
    <col min="517" max="517" width="4.140625" style="2" customWidth="1"/>
    <col min="518" max="518" width="28.140625" style="2" customWidth="1"/>
    <col min="519" max="519" width="5.140625" style="2" customWidth="1"/>
    <col min="520" max="520" width="4.42578125" style="2" customWidth="1"/>
    <col min="521" max="543" width="4.28515625" style="2" customWidth="1"/>
    <col min="544" max="772" width="5.42578125" style="2"/>
    <col min="773" max="773" width="4.140625" style="2" customWidth="1"/>
    <col min="774" max="774" width="28.140625" style="2" customWidth="1"/>
    <col min="775" max="775" width="5.140625" style="2" customWidth="1"/>
    <col min="776" max="776" width="4.42578125" style="2" customWidth="1"/>
    <col min="777" max="799" width="4.28515625" style="2" customWidth="1"/>
    <col min="800" max="1028" width="5.42578125" style="2"/>
    <col min="1029" max="1029" width="4.140625" style="2" customWidth="1"/>
    <col min="1030" max="1030" width="28.140625" style="2" customWidth="1"/>
    <col min="1031" max="1031" width="5.140625" style="2" customWidth="1"/>
    <col min="1032" max="1032" width="4.42578125" style="2" customWidth="1"/>
    <col min="1033" max="1055" width="4.28515625" style="2" customWidth="1"/>
    <col min="1056" max="1284" width="5.42578125" style="2"/>
    <col min="1285" max="1285" width="4.140625" style="2" customWidth="1"/>
    <col min="1286" max="1286" width="28.140625" style="2" customWidth="1"/>
    <col min="1287" max="1287" width="5.140625" style="2" customWidth="1"/>
    <col min="1288" max="1288" width="4.42578125" style="2" customWidth="1"/>
    <col min="1289" max="1311" width="4.28515625" style="2" customWidth="1"/>
    <col min="1312" max="1540" width="5.42578125" style="2"/>
    <col min="1541" max="1541" width="4.140625" style="2" customWidth="1"/>
    <col min="1542" max="1542" width="28.140625" style="2" customWidth="1"/>
    <col min="1543" max="1543" width="5.140625" style="2" customWidth="1"/>
    <col min="1544" max="1544" width="4.42578125" style="2" customWidth="1"/>
    <col min="1545" max="1567" width="4.28515625" style="2" customWidth="1"/>
    <col min="1568" max="1796" width="5.42578125" style="2"/>
    <col min="1797" max="1797" width="4.140625" style="2" customWidth="1"/>
    <col min="1798" max="1798" width="28.140625" style="2" customWidth="1"/>
    <col min="1799" max="1799" width="5.140625" style="2" customWidth="1"/>
    <col min="1800" max="1800" width="4.42578125" style="2" customWidth="1"/>
    <col min="1801" max="1823" width="4.28515625" style="2" customWidth="1"/>
    <col min="1824" max="2052" width="5.42578125" style="2"/>
    <col min="2053" max="2053" width="4.140625" style="2" customWidth="1"/>
    <col min="2054" max="2054" width="28.140625" style="2" customWidth="1"/>
    <col min="2055" max="2055" width="5.140625" style="2" customWidth="1"/>
    <col min="2056" max="2056" width="4.42578125" style="2" customWidth="1"/>
    <col min="2057" max="2079" width="4.28515625" style="2" customWidth="1"/>
    <col min="2080" max="2308" width="5.42578125" style="2"/>
    <col min="2309" max="2309" width="4.140625" style="2" customWidth="1"/>
    <col min="2310" max="2310" width="28.140625" style="2" customWidth="1"/>
    <col min="2311" max="2311" width="5.140625" style="2" customWidth="1"/>
    <col min="2312" max="2312" width="4.42578125" style="2" customWidth="1"/>
    <col min="2313" max="2335" width="4.28515625" style="2" customWidth="1"/>
    <col min="2336" max="2564" width="5.42578125" style="2"/>
    <col min="2565" max="2565" width="4.140625" style="2" customWidth="1"/>
    <col min="2566" max="2566" width="28.140625" style="2" customWidth="1"/>
    <col min="2567" max="2567" width="5.140625" style="2" customWidth="1"/>
    <col min="2568" max="2568" width="4.42578125" style="2" customWidth="1"/>
    <col min="2569" max="2591" width="4.28515625" style="2" customWidth="1"/>
    <col min="2592" max="2820" width="5.42578125" style="2"/>
    <col min="2821" max="2821" width="4.140625" style="2" customWidth="1"/>
    <col min="2822" max="2822" width="28.140625" style="2" customWidth="1"/>
    <col min="2823" max="2823" width="5.140625" style="2" customWidth="1"/>
    <col min="2824" max="2824" width="4.42578125" style="2" customWidth="1"/>
    <col min="2825" max="2847" width="4.28515625" style="2" customWidth="1"/>
    <col min="2848" max="3076" width="5.42578125" style="2"/>
    <col min="3077" max="3077" width="4.140625" style="2" customWidth="1"/>
    <col min="3078" max="3078" width="28.140625" style="2" customWidth="1"/>
    <col min="3079" max="3079" width="5.140625" style="2" customWidth="1"/>
    <col min="3080" max="3080" width="4.42578125" style="2" customWidth="1"/>
    <col min="3081" max="3103" width="4.28515625" style="2" customWidth="1"/>
    <col min="3104" max="3332" width="5.42578125" style="2"/>
    <col min="3333" max="3333" width="4.140625" style="2" customWidth="1"/>
    <col min="3334" max="3334" width="28.140625" style="2" customWidth="1"/>
    <col min="3335" max="3335" width="5.140625" style="2" customWidth="1"/>
    <col min="3336" max="3336" width="4.42578125" style="2" customWidth="1"/>
    <col min="3337" max="3359" width="4.28515625" style="2" customWidth="1"/>
    <col min="3360" max="3588" width="5.42578125" style="2"/>
    <col min="3589" max="3589" width="4.140625" style="2" customWidth="1"/>
    <col min="3590" max="3590" width="28.140625" style="2" customWidth="1"/>
    <col min="3591" max="3591" width="5.140625" style="2" customWidth="1"/>
    <col min="3592" max="3592" width="4.42578125" style="2" customWidth="1"/>
    <col min="3593" max="3615" width="4.28515625" style="2" customWidth="1"/>
    <col min="3616" max="3844" width="5.42578125" style="2"/>
    <col min="3845" max="3845" width="4.140625" style="2" customWidth="1"/>
    <col min="3846" max="3846" width="28.140625" style="2" customWidth="1"/>
    <col min="3847" max="3847" width="5.140625" style="2" customWidth="1"/>
    <col min="3848" max="3848" width="4.42578125" style="2" customWidth="1"/>
    <col min="3849" max="3871" width="4.28515625" style="2" customWidth="1"/>
    <col min="3872" max="4100" width="5.42578125" style="2"/>
    <col min="4101" max="4101" width="4.140625" style="2" customWidth="1"/>
    <col min="4102" max="4102" width="28.140625" style="2" customWidth="1"/>
    <col min="4103" max="4103" width="5.140625" style="2" customWidth="1"/>
    <col min="4104" max="4104" width="4.42578125" style="2" customWidth="1"/>
    <col min="4105" max="4127" width="4.28515625" style="2" customWidth="1"/>
    <col min="4128" max="4356" width="5.42578125" style="2"/>
    <col min="4357" max="4357" width="4.140625" style="2" customWidth="1"/>
    <col min="4358" max="4358" width="28.140625" style="2" customWidth="1"/>
    <col min="4359" max="4359" width="5.140625" style="2" customWidth="1"/>
    <col min="4360" max="4360" width="4.42578125" style="2" customWidth="1"/>
    <col min="4361" max="4383" width="4.28515625" style="2" customWidth="1"/>
    <col min="4384" max="4612" width="5.42578125" style="2"/>
    <col min="4613" max="4613" width="4.140625" style="2" customWidth="1"/>
    <col min="4614" max="4614" width="28.140625" style="2" customWidth="1"/>
    <col min="4615" max="4615" width="5.140625" style="2" customWidth="1"/>
    <col min="4616" max="4616" width="4.42578125" style="2" customWidth="1"/>
    <col min="4617" max="4639" width="4.28515625" style="2" customWidth="1"/>
    <col min="4640" max="4868" width="5.42578125" style="2"/>
    <col min="4869" max="4869" width="4.140625" style="2" customWidth="1"/>
    <col min="4870" max="4870" width="28.140625" style="2" customWidth="1"/>
    <col min="4871" max="4871" width="5.140625" style="2" customWidth="1"/>
    <col min="4872" max="4872" width="4.42578125" style="2" customWidth="1"/>
    <col min="4873" max="4895" width="4.28515625" style="2" customWidth="1"/>
    <col min="4896" max="5124" width="5.42578125" style="2"/>
    <col min="5125" max="5125" width="4.140625" style="2" customWidth="1"/>
    <col min="5126" max="5126" width="28.140625" style="2" customWidth="1"/>
    <col min="5127" max="5127" width="5.140625" style="2" customWidth="1"/>
    <col min="5128" max="5128" width="4.42578125" style="2" customWidth="1"/>
    <col min="5129" max="5151" width="4.28515625" style="2" customWidth="1"/>
    <col min="5152" max="5380" width="5.42578125" style="2"/>
    <col min="5381" max="5381" width="4.140625" style="2" customWidth="1"/>
    <col min="5382" max="5382" width="28.140625" style="2" customWidth="1"/>
    <col min="5383" max="5383" width="5.140625" style="2" customWidth="1"/>
    <col min="5384" max="5384" width="4.42578125" style="2" customWidth="1"/>
    <col min="5385" max="5407" width="4.28515625" style="2" customWidth="1"/>
    <col min="5408" max="5636" width="5.42578125" style="2"/>
    <col min="5637" max="5637" width="4.140625" style="2" customWidth="1"/>
    <col min="5638" max="5638" width="28.140625" style="2" customWidth="1"/>
    <col min="5639" max="5639" width="5.140625" style="2" customWidth="1"/>
    <col min="5640" max="5640" width="4.42578125" style="2" customWidth="1"/>
    <col min="5641" max="5663" width="4.28515625" style="2" customWidth="1"/>
    <col min="5664" max="5892" width="5.42578125" style="2"/>
    <col min="5893" max="5893" width="4.140625" style="2" customWidth="1"/>
    <col min="5894" max="5894" width="28.140625" style="2" customWidth="1"/>
    <col min="5895" max="5895" width="5.140625" style="2" customWidth="1"/>
    <col min="5896" max="5896" width="4.42578125" style="2" customWidth="1"/>
    <col min="5897" max="5919" width="4.28515625" style="2" customWidth="1"/>
    <col min="5920" max="6148" width="5.42578125" style="2"/>
    <col min="6149" max="6149" width="4.140625" style="2" customWidth="1"/>
    <col min="6150" max="6150" width="28.140625" style="2" customWidth="1"/>
    <col min="6151" max="6151" width="5.140625" style="2" customWidth="1"/>
    <col min="6152" max="6152" width="4.42578125" style="2" customWidth="1"/>
    <col min="6153" max="6175" width="4.28515625" style="2" customWidth="1"/>
    <col min="6176" max="6404" width="5.42578125" style="2"/>
    <col min="6405" max="6405" width="4.140625" style="2" customWidth="1"/>
    <col min="6406" max="6406" width="28.140625" style="2" customWidth="1"/>
    <col min="6407" max="6407" width="5.140625" style="2" customWidth="1"/>
    <col min="6408" max="6408" width="4.42578125" style="2" customWidth="1"/>
    <col min="6409" max="6431" width="4.28515625" style="2" customWidth="1"/>
    <col min="6432" max="6660" width="5.42578125" style="2"/>
    <col min="6661" max="6661" width="4.140625" style="2" customWidth="1"/>
    <col min="6662" max="6662" width="28.140625" style="2" customWidth="1"/>
    <col min="6663" max="6663" width="5.140625" style="2" customWidth="1"/>
    <col min="6664" max="6664" width="4.42578125" style="2" customWidth="1"/>
    <col min="6665" max="6687" width="4.28515625" style="2" customWidth="1"/>
    <col min="6688" max="6916" width="5.42578125" style="2"/>
    <col min="6917" max="6917" width="4.140625" style="2" customWidth="1"/>
    <col min="6918" max="6918" width="28.140625" style="2" customWidth="1"/>
    <col min="6919" max="6919" width="5.140625" style="2" customWidth="1"/>
    <col min="6920" max="6920" width="4.42578125" style="2" customWidth="1"/>
    <col min="6921" max="6943" width="4.28515625" style="2" customWidth="1"/>
    <col min="6944" max="7172" width="5.42578125" style="2"/>
    <col min="7173" max="7173" width="4.140625" style="2" customWidth="1"/>
    <col min="7174" max="7174" width="28.140625" style="2" customWidth="1"/>
    <col min="7175" max="7175" width="5.140625" style="2" customWidth="1"/>
    <col min="7176" max="7176" width="4.42578125" style="2" customWidth="1"/>
    <col min="7177" max="7199" width="4.28515625" style="2" customWidth="1"/>
    <col min="7200" max="7428" width="5.42578125" style="2"/>
    <col min="7429" max="7429" width="4.140625" style="2" customWidth="1"/>
    <col min="7430" max="7430" width="28.140625" style="2" customWidth="1"/>
    <col min="7431" max="7431" width="5.140625" style="2" customWidth="1"/>
    <col min="7432" max="7432" width="4.42578125" style="2" customWidth="1"/>
    <col min="7433" max="7455" width="4.28515625" style="2" customWidth="1"/>
    <col min="7456" max="7684" width="5.42578125" style="2"/>
    <col min="7685" max="7685" width="4.140625" style="2" customWidth="1"/>
    <col min="7686" max="7686" width="28.140625" style="2" customWidth="1"/>
    <col min="7687" max="7687" width="5.140625" style="2" customWidth="1"/>
    <col min="7688" max="7688" width="4.42578125" style="2" customWidth="1"/>
    <col min="7689" max="7711" width="4.28515625" style="2" customWidth="1"/>
    <col min="7712" max="7940" width="5.42578125" style="2"/>
    <col min="7941" max="7941" width="4.140625" style="2" customWidth="1"/>
    <col min="7942" max="7942" width="28.140625" style="2" customWidth="1"/>
    <col min="7943" max="7943" width="5.140625" style="2" customWidth="1"/>
    <col min="7944" max="7944" width="4.42578125" style="2" customWidth="1"/>
    <col min="7945" max="7967" width="4.28515625" style="2" customWidth="1"/>
    <col min="7968" max="8196" width="5.42578125" style="2"/>
    <col min="8197" max="8197" width="4.140625" style="2" customWidth="1"/>
    <col min="8198" max="8198" width="28.140625" style="2" customWidth="1"/>
    <col min="8199" max="8199" width="5.140625" style="2" customWidth="1"/>
    <col min="8200" max="8200" width="4.42578125" style="2" customWidth="1"/>
    <col min="8201" max="8223" width="4.28515625" style="2" customWidth="1"/>
    <col min="8224" max="8452" width="5.42578125" style="2"/>
    <col min="8453" max="8453" width="4.140625" style="2" customWidth="1"/>
    <col min="8454" max="8454" width="28.140625" style="2" customWidth="1"/>
    <col min="8455" max="8455" width="5.140625" style="2" customWidth="1"/>
    <col min="8456" max="8456" width="4.42578125" style="2" customWidth="1"/>
    <col min="8457" max="8479" width="4.28515625" style="2" customWidth="1"/>
    <col min="8480" max="8708" width="5.42578125" style="2"/>
    <col min="8709" max="8709" width="4.140625" style="2" customWidth="1"/>
    <col min="8710" max="8710" width="28.140625" style="2" customWidth="1"/>
    <col min="8711" max="8711" width="5.140625" style="2" customWidth="1"/>
    <col min="8712" max="8712" width="4.42578125" style="2" customWidth="1"/>
    <col min="8713" max="8735" width="4.28515625" style="2" customWidth="1"/>
    <col min="8736" max="8964" width="5.42578125" style="2"/>
    <col min="8965" max="8965" width="4.140625" style="2" customWidth="1"/>
    <col min="8966" max="8966" width="28.140625" style="2" customWidth="1"/>
    <col min="8967" max="8967" width="5.140625" style="2" customWidth="1"/>
    <col min="8968" max="8968" width="4.42578125" style="2" customWidth="1"/>
    <col min="8969" max="8991" width="4.28515625" style="2" customWidth="1"/>
    <col min="8992" max="9220" width="5.42578125" style="2"/>
    <col min="9221" max="9221" width="4.140625" style="2" customWidth="1"/>
    <col min="9222" max="9222" width="28.140625" style="2" customWidth="1"/>
    <col min="9223" max="9223" width="5.140625" style="2" customWidth="1"/>
    <col min="9224" max="9224" width="4.42578125" style="2" customWidth="1"/>
    <col min="9225" max="9247" width="4.28515625" style="2" customWidth="1"/>
    <col min="9248" max="9476" width="5.42578125" style="2"/>
    <col min="9477" max="9477" width="4.140625" style="2" customWidth="1"/>
    <col min="9478" max="9478" width="28.140625" style="2" customWidth="1"/>
    <col min="9479" max="9479" width="5.140625" style="2" customWidth="1"/>
    <col min="9480" max="9480" width="4.42578125" style="2" customWidth="1"/>
    <col min="9481" max="9503" width="4.28515625" style="2" customWidth="1"/>
    <col min="9504" max="9732" width="5.42578125" style="2"/>
    <col min="9733" max="9733" width="4.140625" style="2" customWidth="1"/>
    <col min="9734" max="9734" width="28.140625" style="2" customWidth="1"/>
    <col min="9735" max="9735" width="5.140625" style="2" customWidth="1"/>
    <col min="9736" max="9736" width="4.42578125" style="2" customWidth="1"/>
    <col min="9737" max="9759" width="4.28515625" style="2" customWidth="1"/>
    <col min="9760" max="9988" width="5.42578125" style="2"/>
    <col min="9989" max="9989" width="4.140625" style="2" customWidth="1"/>
    <col min="9990" max="9990" width="28.140625" style="2" customWidth="1"/>
    <col min="9991" max="9991" width="5.140625" style="2" customWidth="1"/>
    <col min="9992" max="9992" width="4.42578125" style="2" customWidth="1"/>
    <col min="9993" max="10015" width="4.28515625" style="2" customWidth="1"/>
    <col min="10016" max="10244" width="5.42578125" style="2"/>
    <col min="10245" max="10245" width="4.140625" style="2" customWidth="1"/>
    <col min="10246" max="10246" width="28.140625" style="2" customWidth="1"/>
    <col min="10247" max="10247" width="5.140625" style="2" customWidth="1"/>
    <col min="10248" max="10248" width="4.42578125" style="2" customWidth="1"/>
    <col min="10249" max="10271" width="4.28515625" style="2" customWidth="1"/>
    <col min="10272" max="10500" width="5.42578125" style="2"/>
    <col min="10501" max="10501" width="4.140625" style="2" customWidth="1"/>
    <col min="10502" max="10502" width="28.140625" style="2" customWidth="1"/>
    <col min="10503" max="10503" width="5.140625" style="2" customWidth="1"/>
    <col min="10504" max="10504" width="4.42578125" style="2" customWidth="1"/>
    <col min="10505" max="10527" width="4.28515625" style="2" customWidth="1"/>
    <col min="10528" max="10756" width="5.42578125" style="2"/>
    <col min="10757" max="10757" width="4.140625" style="2" customWidth="1"/>
    <col min="10758" max="10758" width="28.140625" style="2" customWidth="1"/>
    <col min="10759" max="10759" width="5.140625" style="2" customWidth="1"/>
    <col min="10760" max="10760" width="4.42578125" style="2" customWidth="1"/>
    <col min="10761" max="10783" width="4.28515625" style="2" customWidth="1"/>
    <col min="10784" max="11012" width="5.42578125" style="2"/>
    <col min="11013" max="11013" width="4.140625" style="2" customWidth="1"/>
    <col min="11014" max="11014" width="28.140625" style="2" customWidth="1"/>
    <col min="11015" max="11015" width="5.140625" style="2" customWidth="1"/>
    <col min="11016" max="11016" width="4.42578125" style="2" customWidth="1"/>
    <col min="11017" max="11039" width="4.28515625" style="2" customWidth="1"/>
    <col min="11040" max="11268" width="5.42578125" style="2"/>
    <col min="11269" max="11269" width="4.140625" style="2" customWidth="1"/>
    <col min="11270" max="11270" width="28.140625" style="2" customWidth="1"/>
    <col min="11271" max="11271" width="5.140625" style="2" customWidth="1"/>
    <col min="11272" max="11272" width="4.42578125" style="2" customWidth="1"/>
    <col min="11273" max="11295" width="4.28515625" style="2" customWidth="1"/>
    <col min="11296" max="11524" width="5.42578125" style="2"/>
    <col min="11525" max="11525" width="4.140625" style="2" customWidth="1"/>
    <col min="11526" max="11526" width="28.140625" style="2" customWidth="1"/>
    <col min="11527" max="11527" width="5.140625" style="2" customWidth="1"/>
    <col min="11528" max="11528" width="4.42578125" style="2" customWidth="1"/>
    <col min="11529" max="11551" width="4.28515625" style="2" customWidth="1"/>
    <col min="11552" max="11780" width="5.42578125" style="2"/>
    <col min="11781" max="11781" width="4.140625" style="2" customWidth="1"/>
    <col min="11782" max="11782" width="28.140625" style="2" customWidth="1"/>
    <col min="11783" max="11783" width="5.140625" style="2" customWidth="1"/>
    <col min="11784" max="11784" width="4.42578125" style="2" customWidth="1"/>
    <col min="11785" max="11807" width="4.28515625" style="2" customWidth="1"/>
    <col min="11808" max="12036" width="5.42578125" style="2"/>
    <col min="12037" max="12037" width="4.140625" style="2" customWidth="1"/>
    <col min="12038" max="12038" width="28.140625" style="2" customWidth="1"/>
    <col min="12039" max="12039" width="5.140625" style="2" customWidth="1"/>
    <col min="12040" max="12040" width="4.42578125" style="2" customWidth="1"/>
    <col min="12041" max="12063" width="4.28515625" style="2" customWidth="1"/>
    <col min="12064" max="12292" width="5.42578125" style="2"/>
    <col min="12293" max="12293" width="4.140625" style="2" customWidth="1"/>
    <col min="12294" max="12294" width="28.140625" style="2" customWidth="1"/>
    <col min="12295" max="12295" width="5.140625" style="2" customWidth="1"/>
    <col min="12296" max="12296" width="4.42578125" style="2" customWidth="1"/>
    <col min="12297" max="12319" width="4.28515625" style="2" customWidth="1"/>
    <col min="12320" max="12548" width="5.42578125" style="2"/>
    <col min="12549" max="12549" width="4.140625" style="2" customWidth="1"/>
    <col min="12550" max="12550" width="28.140625" style="2" customWidth="1"/>
    <col min="12551" max="12551" width="5.140625" style="2" customWidth="1"/>
    <col min="12552" max="12552" width="4.42578125" style="2" customWidth="1"/>
    <col min="12553" max="12575" width="4.28515625" style="2" customWidth="1"/>
    <col min="12576" max="12804" width="5.42578125" style="2"/>
    <col min="12805" max="12805" width="4.140625" style="2" customWidth="1"/>
    <col min="12806" max="12806" width="28.140625" style="2" customWidth="1"/>
    <col min="12807" max="12807" width="5.140625" style="2" customWidth="1"/>
    <col min="12808" max="12808" width="4.42578125" style="2" customWidth="1"/>
    <col min="12809" max="12831" width="4.28515625" style="2" customWidth="1"/>
    <col min="12832" max="13060" width="5.42578125" style="2"/>
    <col min="13061" max="13061" width="4.140625" style="2" customWidth="1"/>
    <col min="13062" max="13062" width="28.140625" style="2" customWidth="1"/>
    <col min="13063" max="13063" width="5.140625" style="2" customWidth="1"/>
    <col min="13064" max="13064" width="4.42578125" style="2" customWidth="1"/>
    <col min="13065" max="13087" width="4.28515625" style="2" customWidth="1"/>
    <col min="13088" max="13316" width="5.42578125" style="2"/>
    <col min="13317" max="13317" width="4.140625" style="2" customWidth="1"/>
    <col min="13318" max="13318" width="28.140625" style="2" customWidth="1"/>
    <col min="13319" max="13319" width="5.140625" style="2" customWidth="1"/>
    <col min="13320" max="13320" width="4.42578125" style="2" customWidth="1"/>
    <col min="13321" max="13343" width="4.28515625" style="2" customWidth="1"/>
    <col min="13344" max="13572" width="5.42578125" style="2"/>
    <col min="13573" max="13573" width="4.140625" style="2" customWidth="1"/>
    <col min="13574" max="13574" width="28.140625" style="2" customWidth="1"/>
    <col min="13575" max="13575" width="5.140625" style="2" customWidth="1"/>
    <col min="13576" max="13576" width="4.42578125" style="2" customWidth="1"/>
    <col min="13577" max="13599" width="4.28515625" style="2" customWidth="1"/>
    <col min="13600" max="13828" width="5.42578125" style="2"/>
    <col min="13829" max="13829" width="4.140625" style="2" customWidth="1"/>
    <col min="13830" max="13830" width="28.140625" style="2" customWidth="1"/>
    <col min="13831" max="13831" width="5.140625" style="2" customWidth="1"/>
    <col min="13832" max="13832" width="4.42578125" style="2" customWidth="1"/>
    <col min="13833" max="13855" width="4.28515625" style="2" customWidth="1"/>
    <col min="13856" max="14084" width="5.42578125" style="2"/>
    <col min="14085" max="14085" width="4.140625" style="2" customWidth="1"/>
    <col min="14086" max="14086" width="28.140625" style="2" customWidth="1"/>
    <col min="14087" max="14087" width="5.140625" style="2" customWidth="1"/>
    <col min="14088" max="14088" width="4.42578125" style="2" customWidth="1"/>
    <col min="14089" max="14111" width="4.28515625" style="2" customWidth="1"/>
    <col min="14112" max="14340" width="5.42578125" style="2"/>
    <col min="14341" max="14341" width="4.140625" style="2" customWidth="1"/>
    <col min="14342" max="14342" width="28.140625" style="2" customWidth="1"/>
    <col min="14343" max="14343" width="5.140625" style="2" customWidth="1"/>
    <col min="14344" max="14344" width="4.42578125" style="2" customWidth="1"/>
    <col min="14345" max="14367" width="4.28515625" style="2" customWidth="1"/>
    <col min="14368" max="14596" width="5.42578125" style="2"/>
    <col min="14597" max="14597" width="4.140625" style="2" customWidth="1"/>
    <col min="14598" max="14598" width="28.140625" style="2" customWidth="1"/>
    <col min="14599" max="14599" width="5.140625" style="2" customWidth="1"/>
    <col min="14600" max="14600" width="4.42578125" style="2" customWidth="1"/>
    <col min="14601" max="14623" width="4.28515625" style="2" customWidth="1"/>
    <col min="14624" max="14852" width="5.42578125" style="2"/>
    <col min="14853" max="14853" width="4.140625" style="2" customWidth="1"/>
    <col min="14854" max="14854" width="28.140625" style="2" customWidth="1"/>
    <col min="14855" max="14855" width="5.140625" style="2" customWidth="1"/>
    <col min="14856" max="14856" width="4.42578125" style="2" customWidth="1"/>
    <col min="14857" max="14879" width="4.28515625" style="2" customWidth="1"/>
    <col min="14880" max="15108" width="5.42578125" style="2"/>
    <col min="15109" max="15109" width="4.140625" style="2" customWidth="1"/>
    <col min="15110" max="15110" width="28.140625" style="2" customWidth="1"/>
    <col min="15111" max="15111" width="5.140625" style="2" customWidth="1"/>
    <col min="15112" max="15112" width="4.42578125" style="2" customWidth="1"/>
    <col min="15113" max="15135" width="4.28515625" style="2" customWidth="1"/>
    <col min="15136" max="15364" width="5.42578125" style="2"/>
    <col min="15365" max="15365" width="4.140625" style="2" customWidth="1"/>
    <col min="15366" max="15366" width="28.140625" style="2" customWidth="1"/>
    <col min="15367" max="15367" width="5.140625" style="2" customWidth="1"/>
    <col min="15368" max="15368" width="4.42578125" style="2" customWidth="1"/>
    <col min="15369" max="15391" width="4.28515625" style="2" customWidth="1"/>
    <col min="15392" max="15620" width="5.42578125" style="2"/>
    <col min="15621" max="15621" width="4.140625" style="2" customWidth="1"/>
    <col min="15622" max="15622" width="28.140625" style="2" customWidth="1"/>
    <col min="15623" max="15623" width="5.140625" style="2" customWidth="1"/>
    <col min="15624" max="15624" width="4.42578125" style="2" customWidth="1"/>
    <col min="15625" max="15647" width="4.28515625" style="2" customWidth="1"/>
    <col min="15648" max="15876" width="5.42578125" style="2"/>
    <col min="15877" max="15877" width="4.140625" style="2" customWidth="1"/>
    <col min="15878" max="15878" width="28.140625" style="2" customWidth="1"/>
    <col min="15879" max="15879" width="5.140625" style="2" customWidth="1"/>
    <col min="15880" max="15880" width="4.42578125" style="2" customWidth="1"/>
    <col min="15881" max="15903" width="4.28515625" style="2" customWidth="1"/>
    <col min="15904" max="16132" width="5.42578125" style="2"/>
    <col min="16133" max="16133" width="4.140625" style="2" customWidth="1"/>
    <col min="16134" max="16134" width="28.140625" style="2" customWidth="1"/>
    <col min="16135" max="16135" width="5.140625" style="2" customWidth="1"/>
    <col min="16136" max="16136" width="4.42578125" style="2" customWidth="1"/>
    <col min="16137" max="16159" width="4.28515625" style="2" customWidth="1"/>
    <col min="16160" max="16384" width="5.42578125" style="2"/>
  </cols>
  <sheetData>
    <row r="1" spans="1:33" s="1" customFormat="1" ht="27.75" customHeight="1" x14ac:dyDescent="0.2">
      <c r="A1" s="1178" t="s">
        <v>206</v>
      </c>
      <c r="B1" s="1178"/>
      <c r="C1" s="1178"/>
      <c r="D1" s="1178"/>
      <c r="E1" s="1178"/>
      <c r="F1" s="1178"/>
      <c r="G1" s="1178"/>
      <c r="H1" s="1178"/>
      <c r="I1" s="1178"/>
      <c r="J1" s="1178"/>
      <c r="K1" s="1178"/>
      <c r="L1" s="1178"/>
      <c r="M1" s="1178"/>
      <c r="N1" s="1178"/>
      <c r="O1" s="1178"/>
      <c r="P1" s="1178"/>
      <c r="Q1" s="1178"/>
      <c r="R1" s="1178"/>
      <c r="S1" s="1178"/>
      <c r="T1" s="1178"/>
      <c r="U1" s="1178"/>
      <c r="V1" s="1178"/>
      <c r="W1" s="1178"/>
      <c r="X1" s="1178"/>
      <c r="Y1" s="1179"/>
      <c r="Z1" s="1058" t="s">
        <v>264</v>
      </c>
      <c r="AA1" s="1059"/>
      <c r="AB1" s="1241"/>
    </row>
    <row r="2" spans="1:33" s="16" customFormat="1" ht="16.5" customHeight="1" x14ac:dyDescent="0.25">
      <c r="A2" s="1040"/>
      <c r="B2" s="1040"/>
      <c r="C2" s="1040"/>
      <c r="D2" s="1040"/>
      <c r="E2" s="1040"/>
      <c r="F2" s="1040"/>
      <c r="G2" s="1040"/>
      <c r="H2" s="1040"/>
      <c r="I2" s="1040"/>
      <c r="J2" s="1040"/>
      <c r="K2" s="1040"/>
      <c r="L2" s="1040"/>
      <c r="M2" s="137"/>
      <c r="N2" s="137"/>
      <c r="O2" s="137"/>
      <c r="P2" s="137"/>
      <c r="Q2" s="137"/>
      <c r="R2" s="137"/>
      <c r="S2" s="137"/>
      <c r="T2" s="137"/>
      <c r="U2" s="136"/>
      <c r="V2" s="136"/>
      <c r="W2" s="136"/>
      <c r="X2" s="137"/>
      <c r="Y2" s="1235"/>
      <c r="Z2" s="1235"/>
      <c r="AA2" s="1235"/>
      <c r="AB2" s="1235"/>
    </row>
    <row r="3" spans="1:33" s="29" customFormat="1" ht="50.25" customHeight="1" x14ac:dyDescent="0.2">
      <c r="A3" s="1042" t="s">
        <v>235</v>
      </c>
      <c r="B3" s="1042" t="s">
        <v>234</v>
      </c>
      <c r="C3" s="1095" t="s">
        <v>44</v>
      </c>
      <c r="D3" s="1098" t="s">
        <v>995</v>
      </c>
      <c r="E3" s="1099"/>
      <c r="F3" s="1099"/>
      <c r="G3" s="1100"/>
      <c r="H3" s="1239" t="s">
        <v>996</v>
      </c>
      <c r="I3" s="1239"/>
      <c r="J3" s="1239"/>
      <c r="K3" s="1239"/>
      <c r="L3" s="1239"/>
      <c r="M3" s="1168" t="s">
        <v>5</v>
      </c>
      <c r="N3" s="1169"/>
      <c r="O3" s="1169"/>
      <c r="P3" s="1169"/>
      <c r="Q3" s="1169"/>
      <c r="R3" s="1169"/>
      <c r="S3" s="1169"/>
      <c r="T3" s="1169"/>
      <c r="U3" s="1169"/>
      <c r="V3" s="1169"/>
      <c r="W3" s="1169"/>
      <c r="X3" s="1169"/>
      <c r="Y3" s="1169"/>
      <c r="Z3" s="1169"/>
      <c r="AA3" s="1169"/>
      <c r="AB3" s="1170"/>
    </row>
    <row r="4" spans="1:33" s="21" customFormat="1" ht="37.5" customHeight="1" x14ac:dyDescent="0.2">
      <c r="A4" s="1043"/>
      <c r="B4" s="1043"/>
      <c r="C4" s="1096"/>
      <c r="D4" s="1173" t="s">
        <v>123</v>
      </c>
      <c r="E4" s="1173" t="s">
        <v>126</v>
      </c>
      <c r="F4" s="1173" t="s">
        <v>567</v>
      </c>
      <c r="G4" s="1173" t="s">
        <v>139</v>
      </c>
      <c r="H4" s="1096" t="s">
        <v>970</v>
      </c>
      <c r="I4" s="1240" t="s">
        <v>123</v>
      </c>
      <c r="J4" s="1240" t="s">
        <v>126</v>
      </c>
      <c r="K4" s="1240" t="s">
        <v>567</v>
      </c>
      <c r="L4" s="1240" t="s">
        <v>139</v>
      </c>
      <c r="M4" s="1184" t="s">
        <v>209</v>
      </c>
      <c r="N4" s="1172" t="s">
        <v>17</v>
      </c>
      <c r="O4" s="1172" t="s">
        <v>18</v>
      </c>
      <c r="P4" s="1098" t="s">
        <v>960</v>
      </c>
      <c r="Q4" s="1099"/>
      <c r="R4" s="1099"/>
      <c r="S4" s="1099"/>
      <c r="T4" s="1099"/>
      <c r="U4" s="1099"/>
      <c r="V4" s="1099"/>
      <c r="W4" s="1099"/>
      <c r="X4" s="1099"/>
      <c r="Y4" s="1098" t="s">
        <v>489</v>
      </c>
      <c r="Z4" s="1099"/>
      <c r="AA4" s="1099"/>
      <c r="AB4" s="1100"/>
    </row>
    <row r="5" spans="1:33" s="21" customFormat="1" ht="19.5" customHeight="1" x14ac:dyDescent="0.2">
      <c r="A5" s="1043"/>
      <c r="B5" s="1043"/>
      <c r="C5" s="1096"/>
      <c r="D5" s="1240"/>
      <c r="E5" s="1240"/>
      <c r="F5" s="1240"/>
      <c r="G5" s="1240"/>
      <c r="H5" s="1096"/>
      <c r="I5" s="1240"/>
      <c r="J5" s="1240"/>
      <c r="K5" s="1240"/>
      <c r="L5" s="1240"/>
      <c r="M5" s="1184"/>
      <c r="N5" s="1172"/>
      <c r="O5" s="1172"/>
      <c r="P5" s="1184" t="s">
        <v>196</v>
      </c>
      <c r="Q5" s="1242" t="s">
        <v>64</v>
      </c>
      <c r="R5" s="1243"/>
      <c r="S5" s="1243"/>
      <c r="T5" s="1244"/>
      <c r="U5" s="1245" t="s">
        <v>210</v>
      </c>
      <c r="V5" s="1245"/>
      <c r="W5" s="1245"/>
      <c r="X5" s="1245"/>
      <c r="Y5" s="1184" t="s">
        <v>196</v>
      </c>
      <c r="Z5" s="1172" t="s">
        <v>451</v>
      </c>
      <c r="AA5" s="1172" t="s">
        <v>17</v>
      </c>
      <c r="AB5" s="1172" t="s">
        <v>18</v>
      </c>
    </row>
    <row r="6" spans="1:33" s="22" customFormat="1" ht="93.75" customHeight="1" x14ac:dyDescent="0.2">
      <c r="A6" s="1043"/>
      <c r="B6" s="1043"/>
      <c r="C6" s="1097"/>
      <c r="D6" s="1240"/>
      <c r="E6" s="1240"/>
      <c r="F6" s="1240"/>
      <c r="G6" s="1240"/>
      <c r="H6" s="1097"/>
      <c r="I6" s="1240"/>
      <c r="J6" s="1240"/>
      <c r="K6" s="1240"/>
      <c r="L6" s="1240"/>
      <c r="M6" s="1184"/>
      <c r="N6" s="1172"/>
      <c r="O6" s="1172"/>
      <c r="P6" s="1184"/>
      <c r="Q6" s="138" t="s">
        <v>243</v>
      </c>
      <c r="R6" s="138" t="s">
        <v>211</v>
      </c>
      <c r="S6" s="138" t="s">
        <v>198</v>
      </c>
      <c r="T6" s="139" t="s">
        <v>12</v>
      </c>
      <c r="U6" s="138" t="s">
        <v>200</v>
      </c>
      <c r="V6" s="138" t="s">
        <v>201</v>
      </c>
      <c r="W6" s="138" t="s">
        <v>212</v>
      </c>
      <c r="X6" s="138" t="s">
        <v>12</v>
      </c>
      <c r="Y6" s="1184"/>
      <c r="Z6" s="1172"/>
      <c r="AA6" s="1172"/>
      <c r="AB6" s="1172"/>
    </row>
    <row r="7" spans="1:33" s="30" customFormat="1" ht="15" customHeight="1" x14ac:dyDescent="0.2">
      <c r="A7" s="182">
        <v>1</v>
      </c>
      <c r="B7" s="182">
        <v>2</v>
      </c>
      <c r="C7" s="182">
        <v>8</v>
      </c>
      <c r="D7" s="182">
        <v>9</v>
      </c>
      <c r="E7" s="182">
        <v>10</v>
      </c>
      <c r="F7" s="182">
        <v>11</v>
      </c>
      <c r="G7" s="182">
        <v>12</v>
      </c>
      <c r="H7" s="182">
        <v>3</v>
      </c>
      <c r="I7" s="182">
        <v>4</v>
      </c>
      <c r="J7" s="182">
        <v>5</v>
      </c>
      <c r="K7" s="182">
        <v>6</v>
      </c>
      <c r="L7" s="182">
        <v>7</v>
      </c>
      <c r="M7" s="182">
        <v>13</v>
      </c>
      <c r="N7" s="182">
        <v>14</v>
      </c>
      <c r="O7" s="182">
        <v>15</v>
      </c>
      <c r="P7" s="182">
        <v>16</v>
      </c>
      <c r="Q7" s="182">
        <v>17</v>
      </c>
      <c r="R7" s="182">
        <v>18</v>
      </c>
      <c r="S7" s="182">
        <v>19</v>
      </c>
      <c r="T7" s="182">
        <v>20</v>
      </c>
      <c r="U7" s="182">
        <v>21</v>
      </c>
      <c r="V7" s="182">
        <v>22</v>
      </c>
      <c r="W7" s="182">
        <v>23</v>
      </c>
      <c r="X7" s="182">
        <v>24</v>
      </c>
      <c r="Y7" s="182">
        <v>25</v>
      </c>
      <c r="Z7" s="182">
        <v>26</v>
      </c>
      <c r="AA7" s="182">
        <v>27</v>
      </c>
      <c r="AB7" s="182">
        <v>28</v>
      </c>
      <c r="AC7" s="890"/>
      <c r="AD7" s="890"/>
    </row>
    <row r="8" spans="1:33" s="65" customFormat="1" ht="27" customHeight="1" x14ac:dyDescent="0.2">
      <c r="A8" s="528" t="s">
        <v>19</v>
      </c>
      <c r="B8" s="699" t="s">
        <v>39</v>
      </c>
      <c r="C8" s="335">
        <f t="shared" ref="C8:G8" si="0">SUM(C9:C15)</f>
        <v>0</v>
      </c>
      <c r="D8" s="335">
        <f t="shared" si="0"/>
        <v>0</v>
      </c>
      <c r="E8" s="335">
        <f t="shared" si="0"/>
        <v>0</v>
      </c>
      <c r="F8" s="335">
        <f t="shared" si="0"/>
        <v>0</v>
      </c>
      <c r="G8" s="335">
        <f t="shared" si="0"/>
        <v>0</v>
      </c>
      <c r="H8" s="335">
        <f t="shared" ref="H8:AB8" si="1">SUM(H9:H15)</f>
        <v>0</v>
      </c>
      <c r="I8" s="335">
        <f t="shared" si="1"/>
        <v>0</v>
      </c>
      <c r="J8" s="335">
        <f t="shared" si="1"/>
        <v>0</v>
      </c>
      <c r="K8" s="335">
        <f t="shared" si="1"/>
        <v>0</v>
      </c>
      <c r="L8" s="335">
        <f t="shared" si="1"/>
        <v>0</v>
      </c>
      <c r="M8" s="335">
        <f t="shared" si="1"/>
        <v>0</v>
      </c>
      <c r="N8" s="335">
        <f t="shared" si="1"/>
        <v>0</v>
      </c>
      <c r="O8" s="335">
        <f t="shared" si="1"/>
        <v>0</v>
      </c>
      <c r="P8" s="335">
        <f t="shared" si="1"/>
        <v>0</v>
      </c>
      <c r="Q8" s="335">
        <f t="shared" si="1"/>
        <v>0</v>
      </c>
      <c r="R8" s="335">
        <f t="shared" si="1"/>
        <v>0</v>
      </c>
      <c r="S8" s="335">
        <f t="shared" si="1"/>
        <v>0</v>
      </c>
      <c r="T8" s="335">
        <f t="shared" si="1"/>
        <v>0</v>
      </c>
      <c r="U8" s="335">
        <f t="shared" si="1"/>
        <v>0</v>
      </c>
      <c r="V8" s="335">
        <f t="shared" si="1"/>
        <v>0</v>
      </c>
      <c r="W8" s="335">
        <f t="shared" si="1"/>
        <v>0</v>
      </c>
      <c r="X8" s="335">
        <f t="shared" si="1"/>
        <v>0</v>
      </c>
      <c r="Y8" s="335">
        <f t="shared" si="1"/>
        <v>0</v>
      </c>
      <c r="Z8" s="335">
        <f t="shared" si="1"/>
        <v>0</v>
      </c>
      <c r="AA8" s="335">
        <f t="shared" si="1"/>
        <v>0</v>
      </c>
      <c r="AB8" s="335">
        <f t="shared" si="1"/>
        <v>0</v>
      </c>
      <c r="AC8" s="885" t="str">
        <f>IF(C8=SUM(D8:G8),"Đúng","Sai")</f>
        <v>Đúng</v>
      </c>
      <c r="AD8" s="885" t="str">
        <f>IF(AND(O8&lt;=N8,N8&lt;=M8,M8&lt;=C8),"Đúng","Sai")</f>
        <v>Đúng</v>
      </c>
      <c r="AE8" s="279" t="str">
        <f t="shared" ref="AE8:AE15" si="2">IF(P8=SUM(Q8:T8),"Đúng","Sai")</f>
        <v>Đúng</v>
      </c>
      <c r="AF8" s="279" t="str">
        <f>IF(Y8=Z8+AA8,"Đúng","Sai")</f>
        <v>Đúng</v>
      </c>
      <c r="AG8" s="279" t="str">
        <f>IF(AND(AB8&lt;=AA8,Y8&lt;=H8),"Đúng","Sai")</f>
        <v>Đúng</v>
      </c>
    </row>
    <row r="9" spans="1:33" s="31" customFormat="1" ht="27" customHeight="1" x14ac:dyDescent="0.2">
      <c r="A9" s="428"/>
      <c r="B9" s="693" t="s">
        <v>202</v>
      </c>
      <c r="C9" s="694">
        <f>SUM(D9:G9)</f>
        <v>0</v>
      </c>
      <c r="D9" s="333"/>
      <c r="E9" s="328"/>
      <c r="F9" s="328"/>
      <c r="G9" s="328"/>
      <c r="H9" s="970">
        <f>SUM(I9:L9)</f>
        <v>0</v>
      </c>
      <c r="I9" s="333"/>
      <c r="J9" s="328"/>
      <c r="K9" s="328"/>
      <c r="L9" s="328"/>
      <c r="M9" s="333"/>
      <c r="N9" s="333"/>
      <c r="O9" s="333"/>
      <c r="P9" s="705">
        <f t="shared" ref="P9:P15" si="3">SUM(Q9:T9)</f>
        <v>0</v>
      </c>
      <c r="Q9" s="333"/>
      <c r="R9" s="333"/>
      <c r="S9" s="333"/>
      <c r="T9" s="333"/>
      <c r="U9" s="333"/>
      <c r="V9" s="333"/>
      <c r="W9" s="333"/>
      <c r="X9" s="333"/>
      <c r="Y9" s="705">
        <f>Z9+AA9</f>
        <v>0</v>
      </c>
      <c r="Z9" s="333"/>
      <c r="AA9" s="333"/>
      <c r="AB9" s="333"/>
      <c r="AC9" s="885" t="str">
        <f t="shared" ref="AC9:AC15" si="4">IF(C9=SUM(D9:G9),"Đúng","Sai")</f>
        <v>Đúng</v>
      </c>
      <c r="AD9" s="885" t="str">
        <f t="shared" ref="AD9:AD15" si="5">IF(AND(O9&lt;=N9,N9&lt;=M9,M9&lt;=C9),"Đúng","Sai")</f>
        <v>Đúng</v>
      </c>
      <c r="AE9" s="279" t="str">
        <f t="shared" si="2"/>
        <v>Đúng</v>
      </c>
      <c r="AF9" s="279" t="str">
        <f>IF(Y9=Z9+AA9,"Đúng","Sai")</f>
        <v>Đúng</v>
      </c>
      <c r="AG9" s="279" t="str">
        <f>IF(AB9&lt;=AA9,"Đúng","Sai")</f>
        <v>Đúng</v>
      </c>
    </row>
    <row r="10" spans="1:33" s="5" customFormat="1" ht="27" customHeight="1" x14ac:dyDescent="0.2">
      <c r="A10" s="696"/>
      <c r="B10" s="230" t="s">
        <v>480</v>
      </c>
      <c r="C10" s="697">
        <f t="shared" ref="C10:C15" si="6">SUM(D10:G10)</f>
        <v>0</v>
      </c>
      <c r="D10" s="317"/>
      <c r="E10" s="328"/>
      <c r="F10" s="328"/>
      <c r="G10" s="328"/>
      <c r="H10" s="610">
        <f>SUM(I10:L10)</f>
        <v>0</v>
      </c>
      <c r="I10" s="317"/>
      <c r="J10" s="328"/>
      <c r="K10" s="328"/>
      <c r="L10" s="328"/>
      <c r="M10" s="317"/>
      <c r="N10" s="317"/>
      <c r="O10" s="317"/>
      <c r="P10" s="697">
        <f t="shared" si="3"/>
        <v>0</v>
      </c>
      <c r="Q10" s="317"/>
      <c r="R10" s="317"/>
      <c r="S10" s="317"/>
      <c r="T10" s="317"/>
      <c r="U10" s="317"/>
      <c r="V10" s="317"/>
      <c r="W10" s="317"/>
      <c r="X10" s="317"/>
      <c r="Y10" s="697">
        <f>Z10+AA10</f>
        <v>0</v>
      </c>
      <c r="Z10" s="317"/>
      <c r="AA10" s="317"/>
      <c r="AB10" s="317"/>
      <c r="AC10" s="885" t="str">
        <f t="shared" si="4"/>
        <v>Đúng</v>
      </c>
      <c r="AD10" s="885" t="str">
        <f t="shared" si="5"/>
        <v>Đúng</v>
      </c>
      <c r="AE10" s="279" t="str">
        <f t="shared" si="2"/>
        <v>Đúng</v>
      </c>
      <c r="AF10" s="279" t="str">
        <f t="shared" ref="AF10:AF15" si="7">IF(Y10=Z10+AA10,"Đúng","Sai")</f>
        <v>Đúng</v>
      </c>
      <c r="AG10" s="279" t="str">
        <f t="shared" ref="AG10:AG15" si="8">IF(AND(AB10&lt;=AA10,Y10&lt;=H10),"Đúng","Sai")</f>
        <v>Đúng</v>
      </c>
    </row>
    <row r="11" spans="1:33" s="5" customFormat="1" ht="27" customHeight="1" x14ac:dyDescent="0.2">
      <c r="A11" s="242"/>
      <c r="B11" s="230" t="s">
        <v>485</v>
      </c>
      <c r="C11" s="697">
        <f t="shared" si="6"/>
        <v>0</v>
      </c>
      <c r="D11" s="317"/>
      <c r="E11" s="317"/>
      <c r="F11" s="328"/>
      <c r="G11" s="328"/>
      <c r="H11" s="610">
        <f t="shared" ref="H11:H15" si="9">SUM(I11:L11)</f>
        <v>0</v>
      </c>
      <c r="I11" s="317"/>
      <c r="J11" s="317"/>
      <c r="K11" s="328"/>
      <c r="L11" s="328"/>
      <c r="M11" s="317"/>
      <c r="N11" s="317"/>
      <c r="O11" s="317"/>
      <c r="P11" s="697">
        <f t="shared" si="3"/>
        <v>0</v>
      </c>
      <c r="Q11" s="317"/>
      <c r="R11" s="317"/>
      <c r="S11" s="317"/>
      <c r="T11" s="317"/>
      <c r="U11" s="317"/>
      <c r="V11" s="317"/>
      <c r="W11" s="317"/>
      <c r="X11" s="317"/>
      <c r="Y11" s="697">
        <f t="shared" ref="Y11:Y15" si="10">Z11+AA11</f>
        <v>0</v>
      </c>
      <c r="Z11" s="317"/>
      <c r="AA11" s="317"/>
      <c r="AB11" s="317"/>
      <c r="AC11" s="885" t="str">
        <f t="shared" si="4"/>
        <v>Đúng</v>
      </c>
      <c r="AD11" s="885" t="str">
        <f t="shared" si="5"/>
        <v>Đúng</v>
      </c>
      <c r="AE11" s="279" t="str">
        <f t="shared" si="2"/>
        <v>Đúng</v>
      </c>
      <c r="AF11" s="279" t="str">
        <f t="shared" si="7"/>
        <v>Đúng</v>
      </c>
      <c r="AG11" s="279" t="str">
        <f t="shared" si="8"/>
        <v>Đúng</v>
      </c>
    </row>
    <row r="12" spans="1:33" s="5" customFormat="1" ht="27.75" customHeight="1" x14ac:dyDescent="0.2">
      <c r="A12" s="696"/>
      <c r="B12" s="230" t="s">
        <v>559</v>
      </c>
      <c r="C12" s="697">
        <f t="shared" si="6"/>
        <v>0</v>
      </c>
      <c r="D12" s="317"/>
      <c r="E12" s="317"/>
      <c r="F12" s="328"/>
      <c r="G12" s="328"/>
      <c r="H12" s="610">
        <f t="shared" si="9"/>
        <v>0</v>
      </c>
      <c r="I12" s="317"/>
      <c r="J12" s="317"/>
      <c r="K12" s="328"/>
      <c r="L12" s="328"/>
      <c r="M12" s="317"/>
      <c r="N12" s="317"/>
      <c r="O12" s="317"/>
      <c r="P12" s="697">
        <f t="shared" si="3"/>
        <v>0</v>
      </c>
      <c r="Q12" s="317"/>
      <c r="R12" s="317"/>
      <c r="S12" s="317"/>
      <c r="T12" s="317"/>
      <c r="U12" s="317"/>
      <c r="V12" s="317"/>
      <c r="W12" s="317"/>
      <c r="X12" s="317"/>
      <c r="Y12" s="697">
        <f t="shared" si="10"/>
        <v>0</v>
      </c>
      <c r="Z12" s="317"/>
      <c r="AA12" s="317"/>
      <c r="AB12" s="317"/>
      <c r="AC12" s="885" t="str">
        <f t="shared" si="4"/>
        <v>Đúng</v>
      </c>
      <c r="AD12" s="885" t="str">
        <f t="shared" si="5"/>
        <v>Đúng</v>
      </c>
      <c r="AE12" s="279" t="str">
        <f t="shared" si="2"/>
        <v>Đúng</v>
      </c>
      <c r="AF12" s="279" t="str">
        <f t="shared" si="7"/>
        <v>Đúng</v>
      </c>
      <c r="AG12" s="279" t="str">
        <f t="shared" si="8"/>
        <v>Đúng</v>
      </c>
    </row>
    <row r="13" spans="1:33" s="5" customFormat="1" ht="29.25" customHeight="1" x14ac:dyDescent="0.2">
      <c r="A13" s="242"/>
      <c r="B13" s="230" t="s">
        <v>569</v>
      </c>
      <c r="C13" s="697">
        <f t="shared" si="6"/>
        <v>0</v>
      </c>
      <c r="D13" s="317"/>
      <c r="E13" s="317"/>
      <c r="F13" s="317"/>
      <c r="G13" s="328"/>
      <c r="H13" s="610">
        <f t="shared" si="9"/>
        <v>0</v>
      </c>
      <c r="I13" s="317"/>
      <c r="J13" s="317"/>
      <c r="K13" s="317"/>
      <c r="L13" s="328"/>
      <c r="M13" s="317"/>
      <c r="N13" s="317"/>
      <c r="O13" s="317"/>
      <c r="P13" s="697">
        <f t="shared" si="3"/>
        <v>0</v>
      </c>
      <c r="Q13" s="317"/>
      <c r="R13" s="317"/>
      <c r="S13" s="317"/>
      <c r="T13" s="317"/>
      <c r="U13" s="317"/>
      <c r="V13" s="317"/>
      <c r="W13" s="317"/>
      <c r="X13" s="317"/>
      <c r="Y13" s="697">
        <f t="shared" si="10"/>
        <v>0</v>
      </c>
      <c r="Z13" s="317"/>
      <c r="AA13" s="317"/>
      <c r="AB13" s="317"/>
      <c r="AC13" s="885" t="str">
        <f t="shared" si="4"/>
        <v>Đúng</v>
      </c>
      <c r="AD13" s="885" t="str">
        <f t="shared" si="5"/>
        <v>Đúng</v>
      </c>
      <c r="AE13" s="279" t="str">
        <f t="shared" si="2"/>
        <v>Đúng</v>
      </c>
      <c r="AF13" s="279" t="str">
        <f t="shared" si="7"/>
        <v>Đúng</v>
      </c>
      <c r="AG13" s="279" t="str">
        <f t="shared" si="8"/>
        <v>Đúng</v>
      </c>
    </row>
    <row r="14" spans="1:33" s="5" customFormat="1" ht="27" customHeight="1" x14ac:dyDescent="0.2">
      <c r="A14" s="696"/>
      <c r="B14" s="230" t="s">
        <v>237</v>
      </c>
      <c r="C14" s="697">
        <f t="shared" si="6"/>
        <v>0</v>
      </c>
      <c r="D14" s="317"/>
      <c r="E14" s="317"/>
      <c r="F14" s="317"/>
      <c r="G14" s="328"/>
      <c r="H14" s="610">
        <f t="shared" si="9"/>
        <v>0</v>
      </c>
      <c r="I14" s="317"/>
      <c r="J14" s="317"/>
      <c r="K14" s="317"/>
      <c r="L14" s="328"/>
      <c r="M14" s="317"/>
      <c r="N14" s="317"/>
      <c r="O14" s="317"/>
      <c r="P14" s="697">
        <f t="shared" si="3"/>
        <v>0</v>
      </c>
      <c r="Q14" s="317"/>
      <c r="R14" s="317"/>
      <c r="S14" s="317"/>
      <c r="T14" s="317"/>
      <c r="U14" s="317"/>
      <c r="V14" s="317"/>
      <c r="W14" s="317"/>
      <c r="X14" s="317"/>
      <c r="Y14" s="697">
        <f t="shared" si="10"/>
        <v>0</v>
      </c>
      <c r="Z14" s="317"/>
      <c r="AA14" s="317"/>
      <c r="AB14" s="317"/>
      <c r="AC14" s="885" t="str">
        <f t="shared" si="4"/>
        <v>Đúng</v>
      </c>
      <c r="AD14" s="885" t="str">
        <f t="shared" si="5"/>
        <v>Đúng</v>
      </c>
      <c r="AE14" s="279" t="str">
        <f t="shared" si="2"/>
        <v>Đúng</v>
      </c>
      <c r="AF14" s="279" t="str">
        <f t="shared" si="7"/>
        <v>Đúng</v>
      </c>
      <c r="AG14" s="279" t="str">
        <f t="shared" si="8"/>
        <v>Đúng</v>
      </c>
    </row>
    <row r="15" spans="1:33" s="5" customFormat="1" ht="27" customHeight="1" x14ac:dyDescent="0.2">
      <c r="A15" s="696"/>
      <c r="B15" s="255" t="s">
        <v>242</v>
      </c>
      <c r="C15" s="971">
        <f t="shared" si="6"/>
        <v>0</v>
      </c>
      <c r="D15" s="329"/>
      <c r="E15" s="329"/>
      <c r="F15" s="329"/>
      <c r="G15" s="331"/>
      <c r="H15" s="610">
        <f t="shared" si="9"/>
        <v>0</v>
      </c>
      <c r="I15" s="329"/>
      <c r="J15" s="329"/>
      <c r="K15" s="329"/>
      <c r="L15" s="331"/>
      <c r="M15" s="329"/>
      <c r="N15" s="329"/>
      <c r="O15" s="329"/>
      <c r="P15" s="697">
        <f t="shared" si="3"/>
        <v>0</v>
      </c>
      <c r="Q15" s="329"/>
      <c r="R15" s="329"/>
      <c r="S15" s="329"/>
      <c r="T15" s="329"/>
      <c r="U15" s="329"/>
      <c r="V15" s="329"/>
      <c r="W15" s="329"/>
      <c r="X15" s="329"/>
      <c r="Y15" s="697">
        <f t="shared" si="10"/>
        <v>0</v>
      </c>
      <c r="Z15" s="329"/>
      <c r="AA15" s="329"/>
      <c r="AB15" s="329"/>
      <c r="AC15" s="885" t="str">
        <f t="shared" si="4"/>
        <v>Đúng</v>
      </c>
      <c r="AD15" s="885" t="str">
        <f t="shared" si="5"/>
        <v>Đúng</v>
      </c>
      <c r="AE15" s="279" t="str">
        <f t="shared" si="2"/>
        <v>Đúng</v>
      </c>
      <c r="AF15" s="279" t="str">
        <f t="shared" si="7"/>
        <v>Đúng</v>
      </c>
      <c r="AG15" s="279" t="str">
        <f t="shared" si="8"/>
        <v>Đúng</v>
      </c>
    </row>
    <row r="16" spans="1:33" s="948" customFormat="1" ht="27" customHeight="1" x14ac:dyDescent="0.2">
      <c r="A16" s="528" t="s">
        <v>23</v>
      </c>
      <c r="B16" s="699" t="s">
        <v>3</v>
      </c>
      <c r="C16" s="335">
        <f>SUM(C17:C20)</f>
        <v>0</v>
      </c>
      <c r="D16" s="543"/>
      <c r="E16" s="543"/>
      <c r="F16" s="543"/>
      <c r="G16" s="543"/>
      <c r="H16" s="335">
        <f>SUM(H17:H20)</f>
        <v>0</v>
      </c>
      <c r="I16" s="543"/>
      <c r="J16" s="543"/>
      <c r="K16" s="543"/>
      <c r="L16" s="543"/>
      <c r="M16" s="335">
        <f>SUM(M17:M20)</f>
        <v>0</v>
      </c>
      <c r="N16" s="335">
        <f t="shared" ref="N16:AB16" si="11">SUM(N17:N20)</f>
        <v>0</v>
      </c>
      <c r="O16" s="335">
        <f t="shared" si="11"/>
        <v>0</v>
      </c>
      <c r="P16" s="335">
        <f t="shared" si="11"/>
        <v>0</v>
      </c>
      <c r="Q16" s="335">
        <f t="shared" si="11"/>
        <v>0</v>
      </c>
      <c r="R16" s="335">
        <f t="shared" si="11"/>
        <v>0</v>
      </c>
      <c r="S16" s="335">
        <f t="shared" si="11"/>
        <v>0</v>
      </c>
      <c r="T16" s="335">
        <f t="shared" si="11"/>
        <v>0</v>
      </c>
      <c r="U16" s="335">
        <f t="shared" si="11"/>
        <v>0</v>
      </c>
      <c r="V16" s="335">
        <f t="shared" si="11"/>
        <v>0</v>
      </c>
      <c r="W16" s="335">
        <f t="shared" si="11"/>
        <v>0</v>
      </c>
      <c r="X16" s="335">
        <f t="shared" si="11"/>
        <v>0</v>
      </c>
      <c r="Y16" s="335">
        <f t="shared" si="11"/>
        <v>0</v>
      </c>
      <c r="Z16" s="335">
        <f t="shared" si="11"/>
        <v>0</v>
      </c>
      <c r="AA16" s="335">
        <f t="shared" si="11"/>
        <v>0</v>
      </c>
      <c r="AB16" s="335">
        <f t="shared" si="11"/>
        <v>0</v>
      </c>
      <c r="AC16" s="880"/>
      <c r="AD16" s="880"/>
    </row>
    <row r="17" spans="1:30" ht="27" customHeight="1" x14ac:dyDescent="0.2">
      <c r="A17" s="230"/>
      <c r="B17" s="230" t="s">
        <v>123</v>
      </c>
      <c r="C17" s="972">
        <f>D8</f>
        <v>0</v>
      </c>
      <c r="D17" s="701"/>
      <c r="E17" s="701"/>
      <c r="F17" s="701"/>
      <c r="G17" s="701"/>
      <c r="H17" s="610">
        <f>I8</f>
        <v>0</v>
      </c>
      <c r="I17" s="701"/>
      <c r="J17" s="701"/>
      <c r="K17" s="701"/>
      <c r="L17" s="701"/>
      <c r="M17" s="230"/>
      <c r="N17" s="230"/>
      <c r="O17" s="230"/>
      <c r="P17" s="696">
        <f>SUM(Q17:T17)</f>
        <v>0</v>
      </c>
      <c r="Q17" s="703"/>
      <c r="R17" s="703"/>
      <c r="S17" s="703"/>
      <c r="T17" s="703"/>
      <c r="U17" s="703"/>
      <c r="V17" s="703"/>
      <c r="W17" s="703"/>
      <c r="X17" s="703"/>
      <c r="Y17" s="718">
        <f>SUM(Z17:AA17)</f>
        <v>0</v>
      </c>
      <c r="Z17" s="230"/>
      <c r="AA17" s="230"/>
      <c r="AB17" s="230"/>
      <c r="AC17" s="884"/>
      <c r="AD17" s="884"/>
    </row>
    <row r="18" spans="1:30" ht="27" customHeight="1" x14ac:dyDescent="0.2">
      <c r="A18" s="230"/>
      <c r="B18" s="230" t="s">
        <v>126</v>
      </c>
      <c r="C18" s="972">
        <f>E8</f>
        <v>0</v>
      </c>
      <c r="D18" s="701"/>
      <c r="E18" s="701"/>
      <c r="F18" s="701"/>
      <c r="G18" s="701"/>
      <c r="H18" s="610">
        <f>J8</f>
        <v>0</v>
      </c>
      <c r="I18" s="701"/>
      <c r="J18" s="701"/>
      <c r="K18" s="701"/>
      <c r="L18" s="701"/>
      <c r="M18" s="230"/>
      <c r="N18" s="230"/>
      <c r="O18" s="230"/>
      <c r="P18" s="696">
        <f t="shared" ref="P18:P20" si="12">SUM(Q18:T18)</f>
        <v>0</v>
      </c>
      <c r="Q18" s="703"/>
      <c r="R18" s="703"/>
      <c r="S18" s="703"/>
      <c r="T18" s="703"/>
      <c r="U18" s="703"/>
      <c r="V18" s="703"/>
      <c r="W18" s="703"/>
      <c r="X18" s="703"/>
      <c r="Y18" s="718">
        <f t="shared" ref="Y18:Y20" si="13">SUM(Z18:AA18)</f>
        <v>0</v>
      </c>
      <c r="Z18" s="230"/>
      <c r="AA18" s="230"/>
      <c r="AB18" s="230"/>
      <c r="AC18" s="884"/>
      <c r="AD18" s="884"/>
    </row>
    <row r="19" spans="1:30" ht="27" customHeight="1" x14ac:dyDescent="0.2">
      <c r="A19" s="230"/>
      <c r="B19" s="230" t="s">
        <v>567</v>
      </c>
      <c r="C19" s="972">
        <f>F8</f>
        <v>0</v>
      </c>
      <c r="D19" s="701"/>
      <c r="E19" s="701"/>
      <c r="F19" s="701"/>
      <c r="G19" s="701"/>
      <c r="H19" s="610">
        <f>K8</f>
        <v>0</v>
      </c>
      <c r="I19" s="701"/>
      <c r="J19" s="701"/>
      <c r="K19" s="701"/>
      <c r="L19" s="701"/>
      <c r="M19" s="230"/>
      <c r="N19" s="230"/>
      <c r="O19" s="230"/>
      <c r="P19" s="696">
        <f t="shared" si="12"/>
        <v>0</v>
      </c>
      <c r="Q19" s="703"/>
      <c r="R19" s="703"/>
      <c r="S19" s="703"/>
      <c r="T19" s="703"/>
      <c r="U19" s="703"/>
      <c r="V19" s="703"/>
      <c r="W19" s="703"/>
      <c r="X19" s="703"/>
      <c r="Y19" s="718">
        <f t="shared" si="13"/>
        <v>0</v>
      </c>
      <c r="Z19" s="230"/>
      <c r="AA19" s="230"/>
      <c r="AB19" s="230"/>
    </row>
    <row r="20" spans="1:30" ht="27" customHeight="1" x14ac:dyDescent="0.2">
      <c r="A20" s="231"/>
      <c r="B20" s="231" t="s">
        <v>139</v>
      </c>
      <c r="C20" s="973">
        <f>G8</f>
        <v>0</v>
      </c>
      <c r="D20" s="702"/>
      <c r="E20" s="702"/>
      <c r="F20" s="702"/>
      <c r="G20" s="702"/>
      <c r="H20" s="611">
        <f>L8</f>
        <v>0</v>
      </c>
      <c r="I20" s="702"/>
      <c r="J20" s="702"/>
      <c r="K20" s="702"/>
      <c r="L20" s="702"/>
      <c r="M20" s="231"/>
      <c r="N20" s="231"/>
      <c r="O20" s="231"/>
      <c r="P20" s="799">
        <f t="shared" si="12"/>
        <v>0</v>
      </c>
      <c r="Q20" s="704"/>
      <c r="R20" s="704"/>
      <c r="S20" s="704"/>
      <c r="T20" s="704"/>
      <c r="U20" s="704"/>
      <c r="V20" s="704"/>
      <c r="W20" s="704"/>
      <c r="X20" s="704"/>
      <c r="Y20" s="799">
        <f t="shared" si="13"/>
        <v>0</v>
      </c>
      <c r="Z20" s="231"/>
      <c r="AA20" s="231"/>
      <c r="AB20" s="231"/>
    </row>
    <row r="24" spans="1:30" x14ac:dyDescent="0.25">
      <c r="P24" s="974"/>
      <c r="Q24" s="975"/>
      <c r="R24" s="975"/>
      <c r="S24" s="975"/>
      <c r="T24" s="975"/>
      <c r="U24" s="974"/>
    </row>
    <row r="25" spans="1:30" x14ac:dyDescent="0.25">
      <c r="P25" s="975"/>
      <c r="Q25" s="975"/>
      <c r="R25" s="975"/>
      <c r="S25" s="975"/>
      <c r="T25" s="975"/>
      <c r="U25" s="975"/>
    </row>
  </sheetData>
  <sheetProtection formatCells="0" formatColumns="0" formatRows="0"/>
  <mergeCells count="31">
    <mergeCell ref="D4:D6"/>
    <mergeCell ref="E4:E6"/>
    <mergeCell ref="F4:F6"/>
    <mergeCell ref="G4:G6"/>
    <mergeCell ref="C3:C6"/>
    <mergeCell ref="D3:G3"/>
    <mergeCell ref="A1:Y1"/>
    <mergeCell ref="Z1:AB1"/>
    <mergeCell ref="A2:L2"/>
    <mergeCell ref="Y2:AB2"/>
    <mergeCell ref="A3:A6"/>
    <mergeCell ref="B3:B6"/>
    <mergeCell ref="M3:AB3"/>
    <mergeCell ref="N4:N6"/>
    <mergeCell ref="AA5:AA6"/>
    <mergeCell ref="P4:X4"/>
    <mergeCell ref="Y4:AB4"/>
    <mergeCell ref="P5:P6"/>
    <mergeCell ref="Q5:T5"/>
    <mergeCell ref="U5:X5"/>
    <mergeCell ref="Y5:Y6"/>
    <mergeCell ref="Z5:Z6"/>
    <mergeCell ref="H3:L3"/>
    <mergeCell ref="H4:H6"/>
    <mergeCell ref="AB5:AB6"/>
    <mergeCell ref="M4:M6"/>
    <mergeCell ref="O4:O6"/>
    <mergeCell ref="I4:I6"/>
    <mergeCell ref="J4:J6"/>
    <mergeCell ref="K4:K6"/>
    <mergeCell ref="L4:L6"/>
  </mergeCells>
  <conditionalFormatting sqref="AC1:AG1048576">
    <cfRule type="cellIs" dxfId="6" priority="1" operator="equal">
      <formula>"Đúng"</formula>
    </cfRule>
  </conditionalFormatting>
  <printOptions horizontalCentered="1"/>
  <pageMargins left="0.51181102362204722" right="0.23622047244094491" top="0.23622047244094491" bottom="0" header="0" footer="0"/>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G33"/>
  <sheetViews>
    <sheetView showGridLines="0" zoomScaleNormal="100" zoomScaleSheetLayoutView="115" workbookViewId="0">
      <selection sqref="A1:G1"/>
    </sheetView>
  </sheetViews>
  <sheetFormatPr defaultColWidth="9.140625" defaultRowHeight="18.75" x14ac:dyDescent="0.3"/>
  <cols>
    <col min="1" max="1" width="6.28515625" style="312" bestFit="1" customWidth="1"/>
    <col min="2" max="2" width="10.42578125" style="312" customWidth="1"/>
    <col min="3" max="3" width="92" style="313" customWidth="1"/>
    <col min="4" max="4" width="8.7109375" style="313" customWidth="1"/>
    <col min="5" max="5" width="9.28515625" style="313" customWidth="1"/>
    <col min="6" max="6" width="11.42578125" style="310" customWidth="1"/>
    <col min="7" max="7" width="12.140625" style="312" bestFit="1" customWidth="1"/>
    <col min="8" max="16384" width="9.140625" style="310"/>
  </cols>
  <sheetData>
    <row r="1" spans="1:7" ht="41.25" customHeight="1" x14ac:dyDescent="0.3">
      <c r="A1" s="990" t="s">
        <v>864</v>
      </c>
      <c r="B1" s="990"/>
      <c r="C1" s="990"/>
      <c r="D1" s="990"/>
      <c r="E1" s="990"/>
      <c r="F1" s="990"/>
      <c r="G1" s="990"/>
    </row>
    <row r="2" spans="1:7" s="311" customFormat="1" ht="49.5" customHeight="1" x14ac:dyDescent="0.2">
      <c r="A2" s="421" t="s">
        <v>491</v>
      </c>
      <c r="B2" s="421" t="s">
        <v>492</v>
      </c>
      <c r="C2" s="417" t="s">
        <v>51</v>
      </c>
      <c r="D2" s="417" t="s">
        <v>857</v>
      </c>
      <c r="E2" s="417" t="s">
        <v>493</v>
      </c>
      <c r="F2" s="417" t="s">
        <v>543</v>
      </c>
      <c r="G2" s="417" t="s">
        <v>544</v>
      </c>
    </row>
    <row r="3" spans="1:7" s="311" customFormat="1" ht="27.95" customHeight="1" x14ac:dyDescent="0.2">
      <c r="A3" s="422">
        <v>1</v>
      </c>
      <c r="B3" s="423" t="s">
        <v>253</v>
      </c>
      <c r="C3" s="436" t="s">
        <v>494</v>
      </c>
      <c r="D3" s="436"/>
      <c r="E3" s="864" t="s">
        <v>501</v>
      </c>
      <c r="F3" s="865" t="str">
        <f>IF(COUNTIF('B01'!C24:W31,"Sai")+COUNTIF('B01'!AC7:AF16,"Sai")&gt;=1,"Sai","Đúng")</f>
        <v>Đúng</v>
      </c>
      <c r="G3" s="419" t="str">
        <f>IF(SUM('B01'!C7:AB22)&gt;0,"Có","Không")</f>
        <v>Không</v>
      </c>
    </row>
    <row r="4" spans="1:7" s="311" customFormat="1" ht="27.95" customHeight="1" x14ac:dyDescent="0.2">
      <c r="A4" s="422">
        <v>2</v>
      </c>
      <c r="B4" s="422" t="s">
        <v>254</v>
      </c>
      <c r="C4" s="435" t="s">
        <v>495</v>
      </c>
      <c r="D4" s="435"/>
      <c r="E4" s="864" t="s">
        <v>502</v>
      </c>
      <c r="F4" s="866" t="str">
        <f>IF(COUNTIF('B02'!C34:AA41,"Sai")+COUNTIF('B02'!AB7:AE26,"Sai")&gt;=1,"Sai","Đúng")</f>
        <v>Đúng</v>
      </c>
      <c r="G4" s="821" t="str">
        <f>IF(SUM('B02'!C7:AA32)&gt;0,"Có","Không")</f>
        <v>Không</v>
      </c>
    </row>
    <row r="5" spans="1:7" s="311" customFormat="1" ht="27.95" customHeight="1" x14ac:dyDescent="0.2">
      <c r="A5" s="422">
        <v>3</v>
      </c>
      <c r="B5" s="423" t="s">
        <v>255</v>
      </c>
      <c r="C5" s="436" t="s">
        <v>496</v>
      </c>
      <c r="D5" s="436"/>
      <c r="E5" s="864" t="s">
        <v>503</v>
      </c>
      <c r="F5" s="867" t="str">
        <f>IF(COUNTIF('B03'!C22:Q25,"Sai")+COUNTIF('B03'!V7:W16,"Sai")&gt;=1,"Sai","Đúng")</f>
        <v>Đúng</v>
      </c>
      <c r="G5" s="420" t="str">
        <f>IF(SUM('B03'!C7:U20)&gt;0,"Có","Không")</f>
        <v>Không</v>
      </c>
    </row>
    <row r="6" spans="1:7" s="311" customFormat="1" ht="27.95" customHeight="1" x14ac:dyDescent="0.2">
      <c r="A6" s="422">
        <v>4</v>
      </c>
      <c r="B6" s="423" t="s">
        <v>256</v>
      </c>
      <c r="C6" s="436" t="s">
        <v>497</v>
      </c>
      <c r="D6" s="436"/>
      <c r="E6" s="864" t="s">
        <v>504</v>
      </c>
      <c r="F6" s="865" t="str">
        <f>IF(COUNTIF('B04'!C32:W36,"Sai")+COUNTIF('B04'!X7:Y26,"Sai")&gt;=1,"Sai","Đúng")</f>
        <v>Đúng</v>
      </c>
      <c r="G6" s="419" t="str">
        <f>IF(SUM('B04'!C7:W30)&gt;0,"Có","Không")</f>
        <v>Không</v>
      </c>
    </row>
    <row r="7" spans="1:7" s="311" customFormat="1" ht="27.95" customHeight="1" x14ac:dyDescent="0.2">
      <c r="A7" s="422">
        <v>5</v>
      </c>
      <c r="B7" s="423" t="s">
        <v>257</v>
      </c>
      <c r="C7" s="436" t="s">
        <v>499</v>
      </c>
      <c r="D7" s="436"/>
      <c r="E7" s="864" t="s">
        <v>505</v>
      </c>
      <c r="F7" s="868" t="str">
        <f>IF(COUNTIF('B05'!AB6:AD15,"Sai")&gt;=1,"Sai","Đúng")</f>
        <v>Đúng</v>
      </c>
      <c r="G7" s="419" t="str">
        <f>IF(SUM('B05'!C6:AA19)&gt;0,"Có","Không")</f>
        <v>Không</v>
      </c>
    </row>
    <row r="8" spans="1:7" s="311" customFormat="1" ht="27.95" customHeight="1" x14ac:dyDescent="0.2">
      <c r="A8" s="422">
        <v>6</v>
      </c>
      <c r="B8" s="423" t="s">
        <v>258</v>
      </c>
      <c r="C8" s="436" t="s">
        <v>498</v>
      </c>
      <c r="D8" s="436"/>
      <c r="E8" s="864" t="s">
        <v>506</v>
      </c>
      <c r="F8" s="868" t="str">
        <f>IF(COUNTIF('B06'!C35:Y35,"Sai")+COUNTIF('B06'!Z6:AB29,"Sai")&gt;=1,"Sai","Đúng")</f>
        <v>Đúng</v>
      </c>
      <c r="G8" s="420" t="str">
        <f>IF(SUM('B06'!C6:Y33)&gt;0,"Có","Không")</f>
        <v>Không</v>
      </c>
    </row>
    <row r="9" spans="1:7" s="311" customFormat="1" ht="27.95" customHeight="1" x14ac:dyDescent="0.2">
      <c r="A9" s="422">
        <v>7</v>
      </c>
      <c r="B9" s="423" t="s">
        <v>259</v>
      </c>
      <c r="C9" s="436" t="s">
        <v>846</v>
      </c>
      <c r="D9" s="436"/>
      <c r="E9" s="864" t="s">
        <v>507</v>
      </c>
      <c r="F9" s="865" t="str">
        <f>IF(COUNTIF('B07'!C26:S26,"Sai")+COUNTIF('B07'!T6:U20,"Sai")&gt;=1,"Sai","Đúng")</f>
        <v>Đúng</v>
      </c>
      <c r="G9" s="419" t="str">
        <f>IF(SUM('B07'!C6:S25)&gt;0,"Có","Không")</f>
        <v>Không</v>
      </c>
    </row>
    <row r="10" spans="1:7" s="311" customFormat="1" ht="27.95" customHeight="1" x14ac:dyDescent="0.2">
      <c r="A10" s="422">
        <v>8</v>
      </c>
      <c r="B10" s="423" t="s">
        <v>260</v>
      </c>
      <c r="C10" s="436" t="s">
        <v>500</v>
      </c>
      <c r="D10" s="436"/>
      <c r="E10" s="864" t="s">
        <v>508</v>
      </c>
      <c r="F10" s="868" t="str">
        <f>IF(COUNTIF('B08'!C41:AD41,"Sai")+COUNTIF('B08'!AE7:AG31,"Sai")&gt;=1,"Sai","Đúng")</f>
        <v>Đúng</v>
      </c>
      <c r="G10" s="419" t="str">
        <f>IF(SUM('B08'!C7:AD38)&gt;0,"Có","Không")</f>
        <v>Không</v>
      </c>
    </row>
    <row r="11" spans="1:7" s="311" customFormat="1" ht="27.95" customHeight="1" x14ac:dyDescent="0.2">
      <c r="A11" s="422">
        <v>9</v>
      </c>
      <c r="B11" s="423" t="s">
        <v>261</v>
      </c>
      <c r="C11" s="873" t="s">
        <v>573</v>
      </c>
      <c r="D11" s="869"/>
      <c r="E11" s="864" t="s">
        <v>862</v>
      </c>
      <c r="F11" s="868" t="str">
        <f>IF(COUNTIF('B09'!C28:N38,"Sai")+COUNTIF('B09'!V7:Y26,"Sai")&gt;=1,"Sai","Đúng")</f>
        <v>Đúng</v>
      </c>
      <c r="G11" s="419" t="str">
        <f>IF(SUM('B09'!C7:U26)&gt;0,"Có","Không")</f>
        <v>Không</v>
      </c>
    </row>
    <row r="12" spans="1:7" s="311" customFormat="1" ht="27.95" customHeight="1" x14ac:dyDescent="0.2">
      <c r="A12" s="422">
        <v>10</v>
      </c>
      <c r="B12" s="423" t="s">
        <v>144</v>
      </c>
      <c r="C12" s="435" t="s">
        <v>574</v>
      </c>
      <c r="D12" s="870"/>
      <c r="E12" s="864" t="s">
        <v>863</v>
      </c>
      <c r="F12" s="868" t="str">
        <f>IF(COUNTIF('B10'!C37:Z47,"Sai")+COUNTIF('B10'!AA7:AD26,"Sai")&gt;=1,"Sai","Đúng")</f>
        <v>Đúng</v>
      </c>
      <c r="G12" s="419" t="str">
        <f>IF(SUM('B10'!C7:Z35)&gt;0,"Có","Không")</f>
        <v>Không</v>
      </c>
    </row>
    <row r="13" spans="1:7" s="311" customFormat="1" ht="27.95" customHeight="1" x14ac:dyDescent="0.2">
      <c r="A13" s="422">
        <v>11</v>
      </c>
      <c r="B13" s="423" t="s">
        <v>147</v>
      </c>
      <c r="C13" s="436" t="s">
        <v>524</v>
      </c>
      <c r="D13" s="436"/>
      <c r="E13" s="864" t="s">
        <v>509</v>
      </c>
      <c r="F13" s="865" t="str">
        <f>IF(COUNTIF('B11'!C27:L28,"Sai")+COUNTIF('B11'!Y7:AA18,"Sai")&gt;=1,"Sai","Đúng")</f>
        <v>Đúng</v>
      </c>
      <c r="G13" s="419" t="str">
        <f>IF(SUM('B11'!C7:X26)&gt;0,"Có","Không")</f>
        <v>Không</v>
      </c>
    </row>
    <row r="14" spans="1:7" s="311" customFormat="1" ht="27.95" customHeight="1" x14ac:dyDescent="0.2">
      <c r="A14" s="422">
        <v>12</v>
      </c>
      <c r="B14" s="423" t="s">
        <v>152</v>
      </c>
      <c r="C14" s="436" t="s">
        <v>523</v>
      </c>
      <c r="D14" s="436"/>
      <c r="E14" s="864" t="s">
        <v>510</v>
      </c>
      <c r="F14" s="865" t="str">
        <f>IF(COUNTIF('B12'!C35:V36,"Sai")+COUNTIF('B12'!W7:Y24,"Sai")&gt;=1,"Sai","Đúng")</f>
        <v>Đúng</v>
      </c>
      <c r="G14" s="419" t="str">
        <f>IF(SUM('B12'!C7:V32)&gt;0,"Có","Không")</f>
        <v>Không</v>
      </c>
    </row>
    <row r="15" spans="1:7" s="311" customFormat="1" ht="27.95" customHeight="1" x14ac:dyDescent="0.2">
      <c r="A15" s="422">
        <v>13</v>
      </c>
      <c r="B15" s="423" t="s">
        <v>161</v>
      </c>
      <c r="C15" s="436" t="s">
        <v>526</v>
      </c>
      <c r="D15" s="436"/>
      <c r="E15" s="864" t="s">
        <v>511</v>
      </c>
      <c r="F15" s="867" t="str">
        <f>IF(COUNTIF('B13'!C22:N25,"Sai")+COUNTIF('B13'!S7:T20,"Sai")&gt;=1,"Sai","Đúng")</f>
        <v>Đúng</v>
      </c>
      <c r="G15" s="420" t="str">
        <f>IF(SUM('B13'!C7:R20)&gt;0,"Có","Không")</f>
        <v>Không</v>
      </c>
    </row>
    <row r="16" spans="1:7" s="311" customFormat="1" ht="27.95" customHeight="1" x14ac:dyDescent="0.2">
      <c r="A16" s="422">
        <v>14</v>
      </c>
      <c r="B16" s="423" t="s">
        <v>164</v>
      </c>
      <c r="C16" s="436" t="s">
        <v>525</v>
      </c>
      <c r="D16" s="436"/>
      <c r="E16" s="864" t="s">
        <v>512</v>
      </c>
      <c r="F16" s="865" t="str">
        <f>IF(COUNTIF('B14'!C32:T37,"Sai")+COUNTIF('B14'!U7:V30,"Sai")&gt;=1,"Sai","Đúng")</f>
        <v>Đúng</v>
      </c>
      <c r="G16" s="420" t="str">
        <f>IF(SUM('B14'!C7:T30)&gt;0,"Có","Không")</f>
        <v>Không</v>
      </c>
    </row>
    <row r="17" spans="1:7" s="311" customFormat="1" ht="27.95" customHeight="1" x14ac:dyDescent="0.2">
      <c r="A17" s="422">
        <v>15</v>
      </c>
      <c r="B17" s="423" t="s">
        <v>166</v>
      </c>
      <c r="C17" s="436" t="s">
        <v>858</v>
      </c>
      <c r="D17" s="436"/>
      <c r="E17" s="864" t="s">
        <v>513</v>
      </c>
      <c r="F17" s="865" t="str">
        <f>IF(COUNTIF('B15'!S8:S16,"Sai")&gt;=1,"Sai","Đúng")</f>
        <v>Đúng</v>
      </c>
      <c r="G17" s="419" t="str">
        <f>IF(SUM('B15'!C8:R21)&gt;0,"Có","Không")</f>
        <v>Không</v>
      </c>
    </row>
    <row r="18" spans="1:7" s="311" customFormat="1" ht="27.95" customHeight="1" x14ac:dyDescent="0.2">
      <c r="A18" s="422">
        <v>16</v>
      </c>
      <c r="B18" s="423" t="s">
        <v>171</v>
      </c>
      <c r="C18" s="436" t="s">
        <v>527</v>
      </c>
      <c r="D18" s="436"/>
      <c r="E18" s="864" t="s">
        <v>514</v>
      </c>
      <c r="F18" s="867" t="str">
        <f>IF(COUNTIF('B16'!AB8:AD14,"Sai")&gt;=1,"Sai","Đúng")</f>
        <v>Đúng</v>
      </c>
      <c r="G18" s="418" t="str">
        <f>IF(SUM('B16'!C7:AA19)&gt;0,"Có","Không")</f>
        <v>Không</v>
      </c>
    </row>
    <row r="19" spans="1:7" s="311" customFormat="1" ht="27.95" customHeight="1" x14ac:dyDescent="0.2">
      <c r="A19" s="422">
        <v>17</v>
      </c>
      <c r="B19" s="423" t="s">
        <v>179</v>
      </c>
      <c r="C19" s="436" t="s">
        <v>529</v>
      </c>
      <c r="D19" s="436"/>
      <c r="E19" s="864" t="s">
        <v>515</v>
      </c>
      <c r="F19" s="868" t="str">
        <f>IF(COUNTIF('B17'!T6:V15,"Sai")&gt;=1,"Sai","Đúng")</f>
        <v>Đúng</v>
      </c>
      <c r="G19" s="419" t="str">
        <f>IF(SUM('B17'!C6:S19)&gt;0,"Có","Không")</f>
        <v>Không</v>
      </c>
    </row>
    <row r="20" spans="1:7" s="311" customFormat="1" ht="27.95" customHeight="1" x14ac:dyDescent="0.2">
      <c r="A20" s="422">
        <v>18</v>
      </c>
      <c r="B20" s="423" t="s">
        <v>183</v>
      </c>
      <c r="C20" s="436" t="s">
        <v>528</v>
      </c>
      <c r="D20" s="436"/>
      <c r="E20" s="864" t="s">
        <v>516</v>
      </c>
      <c r="F20" s="868" t="str">
        <f>IF(COUNTIF('B18'!C34:S34,"Sai")+COUNTIF('B18'!T6:V29,"Sai")&gt;=1,"Sai","Đúng")</f>
        <v>Đúng</v>
      </c>
      <c r="G20" s="420" t="str">
        <f>IF(SUM('B18'!C6:S33)&gt;0,"Có","Không")</f>
        <v>Không</v>
      </c>
    </row>
    <row r="21" spans="1:7" s="311" customFormat="1" ht="27.95" customHeight="1" x14ac:dyDescent="0.2">
      <c r="A21" s="422">
        <v>19</v>
      </c>
      <c r="B21" s="423" t="s">
        <v>189</v>
      </c>
      <c r="C21" s="436" t="s">
        <v>539</v>
      </c>
      <c r="D21" s="436"/>
      <c r="E21" s="864" t="s">
        <v>517</v>
      </c>
      <c r="F21" s="865" t="str">
        <f>IF(COUNTIF('B19'!C24:Q24,"Sai")+COUNTIF('B19'!R6:S19,"Sai")&gt;=1,"Sai","Đúng")</f>
        <v>Đúng</v>
      </c>
      <c r="G21" s="419" t="str">
        <f>IF(SUM('B19'!C6:Q23)&gt;0,"Có","Không")</f>
        <v>Không</v>
      </c>
    </row>
    <row r="22" spans="1:7" s="311" customFormat="1" ht="27.95" customHeight="1" x14ac:dyDescent="0.2">
      <c r="A22" s="422">
        <v>20</v>
      </c>
      <c r="B22" s="423" t="s">
        <v>207</v>
      </c>
      <c r="C22" s="436" t="s">
        <v>530</v>
      </c>
      <c r="D22" s="436"/>
      <c r="E22" s="864" t="s">
        <v>518</v>
      </c>
      <c r="F22" s="865" t="str">
        <f>IF(COUNTIF('B20'!C38:AA38,"Sai")+COUNTIF('B20'!AB7:AD31,"Sai")&gt;=1,"Sai","Đúng")</f>
        <v>Đúng</v>
      </c>
      <c r="G22" s="419" t="str">
        <f>IF(SUM('B20'!C7:AA36)&gt;0,"Có","Không")</f>
        <v>Không</v>
      </c>
    </row>
    <row r="23" spans="1:7" s="311" customFormat="1" ht="27.95" customHeight="1" x14ac:dyDescent="0.2">
      <c r="A23" s="422">
        <v>21</v>
      </c>
      <c r="B23" s="423" t="s">
        <v>213</v>
      </c>
      <c r="C23" s="436" t="s">
        <v>532</v>
      </c>
      <c r="D23" s="436"/>
      <c r="E23" s="864" t="s">
        <v>860</v>
      </c>
      <c r="F23" s="867" t="str">
        <f>IF(COUNTIF('B21'!C24:N34,"Sai")+COUNTIF('B21'!V7:Y22,"Sai")&gt;=1,"Sai","Đúng")</f>
        <v>Đúng</v>
      </c>
      <c r="G23" s="418" t="str">
        <f>IF(SUM('B21'!C7:U22)&gt;0,"Có","Không")</f>
        <v>Không</v>
      </c>
    </row>
    <row r="24" spans="1:7" s="311" customFormat="1" ht="27.95" customHeight="1" x14ac:dyDescent="0.2">
      <c r="A24" s="422">
        <v>22</v>
      </c>
      <c r="B24" s="423" t="s">
        <v>240</v>
      </c>
      <c r="C24" s="436" t="s">
        <v>531</v>
      </c>
      <c r="D24" s="436"/>
      <c r="E24" s="864" t="s">
        <v>861</v>
      </c>
      <c r="F24" s="865" t="str">
        <f>IF(COUNTIF('B22'!C37:X47,"Sai")+COUNTIF('B22'!Y7:AB26,"Sai")&gt;=1,"Sai","Đúng")</f>
        <v>Đúng</v>
      </c>
      <c r="G24" s="419" t="str">
        <f>IF(SUM('B22'!C7:X35)&gt;0,"Có","Không")</f>
        <v>Không</v>
      </c>
    </row>
    <row r="25" spans="1:7" s="311" customFormat="1" ht="27.95" customHeight="1" x14ac:dyDescent="0.2">
      <c r="A25" s="422">
        <v>23</v>
      </c>
      <c r="B25" s="423" t="s">
        <v>252</v>
      </c>
      <c r="C25" s="873" t="s">
        <v>820</v>
      </c>
      <c r="D25" s="869"/>
      <c r="E25" s="864" t="s">
        <v>519</v>
      </c>
      <c r="F25" s="868" t="str">
        <f>IF(COUNTIF('B23'!C24:G24,"Sai")+COUNTIF('B23'!T7:V15,"Sai")&gt;=1,"Sai","Đúng")</f>
        <v>Đúng</v>
      </c>
      <c r="G25" s="418" t="str">
        <f>IF(SUM('B23'!C7:S23)&gt;0,"Có","Không")</f>
        <v>Không</v>
      </c>
    </row>
    <row r="26" spans="1:7" s="311" customFormat="1" ht="27.95" customHeight="1" x14ac:dyDescent="0.2">
      <c r="A26" s="422">
        <v>24</v>
      </c>
      <c r="B26" s="423" t="s">
        <v>262</v>
      </c>
      <c r="C26" s="436" t="s">
        <v>533</v>
      </c>
      <c r="D26" s="436"/>
      <c r="E26" s="864" t="s">
        <v>520</v>
      </c>
      <c r="F26" s="868" t="str">
        <f>IF(COUNTIF('B24'!C30:S31,"Sai")+COUNTIF('B24'!T7:V21,"Sai")&gt;=1,"Sai","Đúng")</f>
        <v>Đúng</v>
      </c>
      <c r="G26" s="420" t="str">
        <f>IF(SUM('B24'!C7:S29)&gt;0,"Có","Không")</f>
        <v>Không</v>
      </c>
    </row>
    <row r="27" spans="1:7" s="311" customFormat="1" ht="27.95" customHeight="1" x14ac:dyDescent="0.2">
      <c r="A27" s="422">
        <v>25</v>
      </c>
      <c r="B27" s="423" t="s">
        <v>263</v>
      </c>
      <c r="C27" s="436" t="s">
        <v>534</v>
      </c>
      <c r="D27" s="436"/>
      <c r="E27" s="864" t="s">
        <v>521</v>
      </c>
      <c r="F27" s="868" t="str">
        <f>IF(COUNTIF('B25'!AG10:AJ20,"Sai")&gt;=1,"Sai","Đúng")</f>
        <v>Đúng</v>
      </c>
      <c r="G27" s="419" t="str">
        <f>IF(SUM('B25'!C9:AF25)&gt;0,"Có","Không")</f>
        <v>Không</v>
      </c>
    </row>
    <row r="28" spans="1:7" s="311" customFormat="1" ht="27.95" customHeight="1" x14ac:dyDescent="0.2">
      <c r="A28" s="422">
        <v>26</v>
      </c>
      <c r="B28" s="423" t="s">
        <v>264</v>
      </c>
      <c r="C28" s="436" t="s">
        <v>535</v>
      </c>
      <c r="D28" s="436"/>
      <c r="E28" s="864" t="s">
        <v>522</v>
      </c>
      <c r="F28" s="868" t="str">
        <f>IF(COUNTIF('B26'!AC8:AG15,"Sai")&gt;=1,"Sai","Đúng")</f>
        <v>Đúng</v>
      </c>
      <c r="G28" s="419" t="str">
        <f>IF(SUM('B26'!H8:AB20)&gt;0,"Có","Không")</f>
        <v>Không</v>
      </c>
    </row>
    <row r="29" spans="1:7" s="311" customFormat="1" ht="27.95" customHeight="1" x14ac:dyDescent="0.2">
      <c r="A29" s="422">
        <v>27</v>
      </c>
      <c r="B29" s="423" t="s">
        <v>854</v>
      </c>
      <c r="C29" s="435" t="s">
        <v>572</v>
      </c>
      <c r="D29" s="870"/>
      <c r="E29" s="864" t="s">
        <v>856</v>
      </c>
      <c r="F29" s="868" t="str">
        <f>IF(COUNTIF('B27'!C46:R46,"Sai")+COUNTIF('B27'!S7:U27,"Sai")&gt;=1,"Sai","Đúng")</f>
        <v>Đúng</v>
      </c>
      <c r="G29" s="418" t="str">
        <f>IF(SUM('B27'!C7:R42)&gt;0,"Có","Không")</f>
        <v>Không</v>
      </c>
    </row>
    <row r="30" spans="1:7" s="311" customFormat="1" ht="27.95" customHeight="1" x14ac:dyDescent="0.2">
      <c r="A30" s="422">
        <v>28</v>
      </c>
      <c r="B30" s="423" t="s">
        <v>853</v>
      </c>
      <c r="C30" s="436" t="s">
        <v>536</v>
      </c>
      <c r="D30" s="436"/>
      <c r="E30" s="864" t="s">
        <v>855</v>
      </c>
      <c r="F30" s="868" t="str">
        <f>IF(COUNTIF('B28'!AD6:AD10,"Sai")&gt;=1,"Sai","Đúng")</f>
        <v>Đúng</v>
      </c>
      <c r="G30" s="419" t="str">
        <f>IF(SUM('B28'!C6:AC10)&gt;0,"Có","Không")</f>
        <v>Không</v>
      </c>
    </row>
    <row r="31" spans="1:7" s="311" customFormat="1" ht="27.95" customHeight="1" x14ac:dyDescent="0.2">
      <c r="A31" s="422">
        <v>29</v>
      </c>
      <c r="B31" s="423" t="s">
        <v>852</v>
      </c>
      <c r="C31" s="436" t="s">
        <v>537</v>
      </c>
      <c r="D31" s="436"/>
      <c r="E31" s="864" t="s">
        <v>850</v>
      </c>
      <c r="F31" s="868"/>
      <c r="G31" s="419" t="str">
        <f>IF(SUM('B29'!C9:AL37)&gt;0,"Có","Không")</f>
        <v>Không</v>
      </c>
    </row>
    <row r="32" spans="1:7" s="311" customFormat="1" ht="27.95" customHeight="1" x14ac:dyDescent="0.2">
      <c r="A32" s="438">
        <v>30</v>
      </c>
      <c r="B32" s="439" t="s">
        <v>851</v>
      </c>
      <c r="C32" s="440" t="s">
        <v>538</v>
      </c>
      <c r="D32" s="440"/>
      <c r="E32" s="871" t="s">
        <v>849</v>
      </c>
      <c r="F32" s="872"/>
      <c r="G32" s="441" t="str">
        <f>IF(SUM('B30'!C9:AM13)&gt;0,"Có","Không")</f>
        <v>Không</v>
      </c>
    </row>
    <row r="33" spans="5:5" x14ac:dyDescent="0.3">
      <c r="E33" s="797"/>
    </row>
  </sheetData>
  <sheetProtection formatCells="0" formatColumns="0" formatRows="0" insertColumns="0" insertRows="0" insertHyperlinks="0" deleteColumns="0" deleteRows="0" sort="0" autoFilter="0" pivotTables="0"/>
  <mergeCells count="1">
    <mergeCell ref="A1:G1"/>
  </mergeCells>
  <phoneticPr fontId="16" type="noConversion"/>
  <conditionalFormatting sqref="F3:F32">
    <cfRule type="cellIs" dxfId="62" priority="4" operator="equal">
      <formula>"Đúng"</formula>
    </cfRule>
  </conditionalFormatting>
  <conditionalFormatting sqref="G3:G32">
    <cfRule type="cellIs" dxfId="61" priority="3" operator="equal">
      <formula>"Có"</formula>
    </cfRule>
  </conditionalFormatting>
  <hyperlinks>
    <hyperlink ref="E29" location="'B27'!Print_Area" display="B27"/>
    <hyperlink ref="E3" location="'B01'!A1" display="B02"/>
    <hyperlink ref="E6" location="'B04'!Print_Area" display="B04"/>
    <hyperlink ref="E5" location="'B03'!A1" display="B03"/>
    <hyperlink ref="E8" location="'B06'!Print_Area" display="B06"/>
    <hyperlink ref="E7" location="'B05'!Print_Area" display="B05"/>
    <hyperlink ref="E10" location="'B08'!Print_Area" display="B08"/>
    <hyperlink ref="E9" location="'B07'!Print_Area" display="B07"/>
    <hyperlink ref="E14" location="'B12'!Print_Area" display="B12"/>
    <hyperlink ref="E13" location="'B11'!Print_Area" display="B11"/>
    <hyperlink ref="E16" location="'B14'!Print_Area" display="B14"/>
    <hyperlink ref="E15" location="'B13'!Print_Area" display="B13"/>
    <hyperlink ref="E17" location="'B15'!Print_Area" display="B15"/>
    <hyperlink ref="E18" location="'B16'!Print_Area" display="B16"/>
    <hyperlink ref="E20" location="'B18'!Print_Area" display="B18"/>
    <hyperlink ref="E19" location="'B17'!Print_Area" display="B17"/>
    <hyperlink ref="E22" location="'B20'!Print_Area" display="B20"/>
    <hyperlink ref="E21" location="'B19'!Print_Area" display="B19"/>
    <hyperlink ref="E24" location="'B22'!Print_Area" display="B22"/>
    <hyperlink ref="E23" location="'B21'!Print_Area" display="B21"/>
    <hyperlink ref="E26" location="'B24'!Print_Area" display="B24"/>
    <hyperlink ref="E27" location="'B25'!Print_Area" display="B25"/>
    <hyperlink ref="E28" location="'B26'!Print_Area" display="B26"/>
    <hyperlink ref="E30" location="'B28'!Print_Area" display="B28"/>
    <hyperlink ref="E31" location="'B29'!Print_Area" display="B29"/>
    <hyperlink ref="E32" location="'B30'!Print_Area" display="B30"/>
    <hyperlink ref="E4" location="'B02'!Print_Area" display="B02"/>
    <hyperlink ref="E25" location="'B23'!Print_Area" display="B23"/>
    <hyperlink ref="E12" location="'B10'!Print_Area" display="B10"/>
    <hyperlink ref="E11" location="'B09'!Print_Area" display="B09"/>
  </hyperlinks>
  <pageMargins left="0.45" right="0.17" top="0.32" bottom="0.17" header="0.3" footer="0.3"/>
  <pageSetup paperSize="9" scale="78"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U49"/>
  <sheetViews>
    <sheetView topLeftCell="A16" zoomScale="115" zoomScaleNormal="115" workbookViewId="0">
      <selection activeCell="I8" sqref="I8"/>
    </sheetView>
  </sheetViews>
  <sheetFormatPr defaultColWidth="8.85546875" defaultRowHeight="15.75" x14ac:dyDescent="0.25"/>
  <cols>
    <col min="1" max="1" width="4.140625" style="6" customWidth="1"/>
    <col min="2" max="2" width="47.28515625" style="10" customWidth="1"/>
    <col min="3" max="3" width="9.5703125" style="10" customWidth="1"/>
    <col min="4" max="4" width="8.28515625" style="7" customWidth="1"/>
    <col min="5" max="16" width="7.42578125" style="2" customWidth="1"/>
    <col min="17" max="17" width="8" style="2" customWidth="1"/>
    <col min="18" max="18" width="8.140625" style="2" customWidth="1"/>
    <col min="19" max="19" width="6.85546875" style="2" customWidth="1"/>
    <col min="20" max="20" width="7.140625" style="2" customWidth="1"/>
    <col min="21" max="21" width="7.85546875" style="2" customWidth="1"/>
    <col min="22" max="257" width="8.7109375" style="2"/>
    <col min="258" max="258" width="4.140625" style="2" customWidth="1"/>
    <col min="259" max="259" width="26.28515625" style="2" customWidth="1"/>
    <col min="260" max="260" width="8.28515625" style="2" customWidth="1"/>
    <col min="261" max="275" width="6.7109375" style="2" customWidth="1"/>
    <col min="276" max="513" width="8.7109375" style="2"/>
    <col min="514" max="514" width="4.140625" style="2" customWidth="1"/>
    <col min="515" max="515" width="26.28515625" style="2" customWidth="1"/>
    <col min="516" max="516" width="8.28515625" style="2" customWidth="1"/>
    <col min="517" max="531" width="6.7109375" style="2" customWidth="1"/>
    <col min="532" max="769" width="8.7109375" style="2"/>
    <col min="770" max="770" width="4.140625" style="2" customWidth="1"/>
    <col min="771" max="771" width="26.28515625" style="2" customWidth="1"/>
    <col min="772" max="772" width="8.28515625" style="2" customWidth="1"/>
    <col min="773" max="787" width="6.7109375" style="2" customWidth="1"/>
    <col min="788" max="1025" width="8.7109375" style="2"/>
    <col min="1026" max="1026" width="4.140625" style="2" customWidth="1"/>
    <col min="1027" max="1027" width="26.28515625" style="2" customWidth="1"/>
    <col min="1028" max="1028" width="8.28515625" style="2" customWidth="1"/>
    <col min="1029" max="1043" width="6.7109375" style="2" customWidth="1"/>
    <col min="1044" max="1281" width="8.7109375" style="2"/>
    <col min="1282" max="1282" width="4.140625" style="2" customWidth="1"/>
    <col min="1283" max="1283" width="26.28515625" style="2" customWidth="1"/>
    <col min="1284" max="1284" width="8.28515625" style="2" customWidth="1"/>
    <col min="1285" max="1299" width="6.7109375" style="2" customWidth="1"/>
    <col min="1300" max="1537" width="8.7109375" style="2"/>
    <col min="1538" max="1538" width="4.140625" style="2" customWidth="1"/>
    <col min="1539" max="1539" width="26.28515625" style="2" customWidth="1"/>
    <col min="1540" max="1540" width="8.28515625" style="2" customWidth="1"/>
    <col min="1541" max="1555" width="6.7109375" style="2" customWidth="1"/>
    <col min="1556" max="1793" width="8.7109375" style="2"/>
    <col min="1794" max="1794" width="4.140625" style="2" customWidth="1"/>
    <col min="1795" max="1795" width="26.28515625" style="2" customWidth="1"/>
    <col min="1796" max="1796" width="8.28515625" style="2" customWidth="1"/>
    <col min="1797" max="1811" width="6.7109375" style="2" customWidth="1"/>
    <col min="1812" max="2049" width="8.7109375" style="2"/>
    <col min="2050" max="2050" width="4.140625" style="2" customWidth="1"/>
    <col min="2051" max="2051" width="26.28515625" style="2" customWidth="1"/>
    <col min="2052" max="2052" width="8.28515625" style="2" customWidth="1"/>
    <col min="2053" max="2067" width="6.7109375" style="2" customWidth="1"/>
    <col min="2068" max="2305" width="8.7109375" style="2"/>
    <col min="2306" max="2306" width="4.140625" style="2" customWidth="1"/>
    <col min="2307" max="2307" width="26.28515625" style="2" customWidth="1"/>
    <col min="2308" max="2308" width="8.28515625" style="2" customWidth="1"/>
    <col min="2309" max="2323" width="6.7109375" style="2" customWidth="1"/>
    <col min="2324" max="2561" width="8.7109375" style="2"/>
    <col min="2562" max="2562" width="4.140625" style="2" customWidth="1"/>
    <col min="2563" max="2563" width="26.28515625" style="2" customWidth="1"/>
    <col min="2564" max="2564" width="8.28515625" style="2" customWidth="1"/>
    <col min="2565" max="2579" width="6.7109375" style="2" customWidth="1"/>
    <col min="2580" max="2817" width="8.7109375" style="2"/>
    <col min="2818" max="2818" width="4.140625" style="2" customWidth="1"/>
    <col min="2819" max="2819" width="26.28515625" style="2" customWidth="1"/>
    <col min="2820" max="2820" width="8.28515625" style="2" customWidth="1"/>
    <col min="2821" max="2835" width="6.7109375" style="2" customWidth="1"/>
    <col min="2836" max="3073" width="8.7109375" style="2"/>
    <col min="3074" max="3074" width="4.140625" style="2" customWidth="1"/>
    <col min="3075" max="3075" width="26.28515625" style="2" customWidth="1"/>
    <col min="3076" max="3076" width="8.28515625" style="2" customWidth="1"/>
    <col min="3077" max="3091" width="6.7109375" style="2" customWidth="1"/>
    <col min="3092" max="3329" width="8.7109375" style="2"/>
    <col min="3330" max="3330" width="4.140625" style="2" customWidth="1"/>
    <col min="3331" max="3331" width="26.28515625" style="2" customWidth="1"/>
    <col min="3332" max="3332" width="8.28515625" style="2" customWidth="1"/>
    <col min="3333" max="3347" width="6.7109375" style="2" customWidth="1"/>
    <col min="3348" max="3585" width="8.7109375" style="2"/>
    <col min="3586" max="3586" width="4.140625" style="2" customWidth="1"/>
    <col min="3587" max="3587" width="26.28515625" style="2" customWidth="1"/>
    <col min="3588" max="3588" width="8.28515625" style="2" customWidth="1"/>
    <col min="3589" max="3603" width="6.7109375" style="2" customWidth="1"/>
    <col min="3604" max="3841" width="8.7109375" style="2"/>
    <col min="3842" max="3842" width="4.140625" style="2" customWidth="1"/>
    <col min="3843" max="3843" width="26.28515625" style="2" customWidth="1"/>
    <col min="3844" max="3844" width="8.28515625" style="2" customWidth="1"/>
    <col min="3845" max="3859" width="6.7109375" style="2" customWidth="1"/>
    <col min="3860" max="4097" width="8.7109375" style="2"/>
    <col min="4098" max="4098" width="4.140625" style="2" customWidth="1"/>
    <col min="4099" max="4099" width="26.28515625" style="2" customWidth="1"/>
    <col min="4100" max="4100" width="8.28515625" style="2" customWidth="1"/>
    <col min="4101" max="4115" width="6.7109375" style="2" customWidth="1"/>
    <col min="4116" max="4353" width="8.7109375" style="2"/>
    <col min="4354" max="4354" width="4.140625" style="2" customWidth="1"/>
    <col min="4355" max="4355" width="26.28515625" style="2" customWidth="1"/>
    <col min="4356" max="4356" width="8.28515625" style="2" customWidth="1"/>
    <col min="4357" max="4371" width="6.7109375" style="2" customWidth="1"/>
    <col min="4372" max="4609" width="8.7109375" style="2"/>
    <col min="4610" max="4610" width="4.140625" style="2" customWidth="1"/>
    <col min="4611" max="4611" width="26.28515625" style="2" customWidth="1"/>
    <col min="4612" max="4612" width="8.28515625" style="2" customWidth="1"/>
    <col min="4613" max="4627" width="6.7109375" style="2" customWidth="1"/>
    <col min="4628" max="4865" width="8.7109375" style="2"/>
    <col min="4866" max="4866" width="4.140625" style="2" customWidth="1"/>
    <col min="4867" max="4867" width="26.28515625" style="2" customWidth="1"/>
    <col min="4868" max="4868" width="8.28515625" style="2" customWidth="1"/>
    <col min="4869" max="4883" width="6.7109375" style="2" customWidth="1"/>
    <col min="4884" max="5121" width="8.7109375" style="2"/>
    <col min="5122" max="5122" width="4.140625" style="2" customWidth="1"/>
    <col min="5123" max="5123" width="26.28515625" style="2" customWidth="1"/>
    <col min="5124" max="5124" width="8.28515625" style="2" customWidth="1"/>
    <col min="5125" max="5139" width="6.7109375" style="2" customWidth="1"/>
    <col min="5140" max="5377" width="8.7109375" style="2"/>
    <col min="5378" max="5378" width="4.140625" style="2" customWidth="1"/>
    <col min="5379" max="5379" width="26.28515625" style="2" customWidth="1"/>
    <col min="5380" max="5380" width="8.28515625" style="2" customWidth="1"/>
    <col min="5381" max="5395" width="6.7109375" style="2" customWidth="1"/>
    <col min="5396" max="5633" width="8.7109375" style="2"/>
    <col min="5634" max="5634" width="4.140625" style="2" customWidth="1"/>
    <col min="5635" max="5635" width="26.28515625" style="2" customWidth="1"/>
    <col min="5636" max="5636" width="8.28515625" style="2" customWidth="1"/>
    <col min="5637" max="5651" width="6.7109375" style="2" customWidth="1"/>
    <col min="5652" max="5889" width="8.7109375" style="2"/>
    <col min="5890" max="5890" width="4.140625" style="2" customWidth="1"/>
    <col min="5891" max="5891" width="26.28515625" style="2" customWidth="1"/>
    <col min="5892" max="5892" width="8.28515625" style="2" customWidth="1"/>
    <col min="5893" max="5907" width="6.7109375" style="2" customWidth="1"/>
    <col min="5908" max="6145" width="8.7109375" style="2"/>
    <col min="6146" max="6146" width="4.140625" style="2" customWidth="1"/>
    <col min="6147" max="6147" width="26.28515625" style="2" customWidth="1"/>
    <col min="6148" max="6148" width="8.28515625" style="2" customWidth="1"/>
    <col min="6149" max="6163" width="6.7109375" style="2" customWidth="1"/>
    <col min="6164" max="6401" width="8.7109375" style="2"/>
    <col min="6402" max="6402" width="4.140625" style="2" customWidth="1"/>
    <col min="6403" max="6403" width="26.28515625" style="2" customWidth="1"/>
    <col min="6404" max="6404" width="8.28515625" style="2" customWidth="1"/>
    <col min="6405" max="6419" width="6.7109375" style="2" customWidth="1"/>
    <col min="6420" max="6657" width="8.7109375" style="2"/>
    <col min="6658" max="6658" width="4.140625" style="2" customWidth="1"/>
    <col min="6659" max="6659" width="26.28515625" style="2" customWidth="1"/>
    <col min="6660" max="6660" width="8.28515625" style="2" customWidth="1"/>
    <col min="6661" max="6675" width="6.7109375" style="2" customWidth="1"/>
    <col min="6676" max="6913" width="8.7109375" style="2"/>
    <col min="6914" max="6914" width="4.140625" style="2" customWidth="1"/>
    <col min="6915" max="6915" width="26.28515625" style="2" customWidth="1"/>
    <col min="6916" max="6916" width="8.28515625" style="2" customWidth="1"/>
    <col min="6917" max="6931" width="6.7109375" style="2" customWidth="1"/>
    <col min="6932" max="7169" width="8.7109375" style="2"/>
    <col min="7170" max="7170" width="4.140625" style="2" customWidth="1"/>
    <col min="7171" max="7171" width="26.28515625" style="2" customWidth="1"/>
    <col min="7172" max="7172" width="8.28515625" style="2" customWidth="1"/>
    <col min="7173" max="7187" width="6.7109375" style="2" customWidth="1"/>
    <col min="7188" max="7425" width="8.7109375" style="2"/>
    <col min="7426" max="7426" width="4.140625" style="2" customWidth="1"/>
    <col min="7427" max="7427" width="26.28515625" style="2" customWidth="1"/>
    <col min="7428" max="7428" width="8.28515625" style="2" customWidth="1"/>
    <col min="7429" max="7443" width="6.7109375" style="2" customWidth="1"/>
    <col min="7444" max="7681" width="8.7109375" style="2"/>
    <col min="7682" max="7682" width="4.140625" style="2" customWidth="1"/>
    <col min="7683" max="7683" width="26.28515625" style="2" customWidth="1"/>
    <col min="7684" max="7684" width="8.28515625" style="2" customWidth="1"/>
    <col min="7685" max="7699" width="6.7109375" style="2" customWidth="1"/>
    <col min="7700" max="7937" width="8.7109375" style="2"/>
    <col min="7938" max="7938" width="4.140625" style="2" customWidth="1"/>
    <col min="7939" max="7939" width="26.28515625" style="2" customWidth="1"/>
    <col min="7940" max="7940" width="8.28515625" style="2" customWidth="1"/>
    <col min="7941" max="7955" width="6.7109375" style="2" customWidth="1"/>
    <col min="7956" max="8193" width="8.7109375" style="2"/>
    <col min="8194" max="8194" width="4.140625" style="2" customWidth="1"/>
    <col min="8195" max="8195" width="26.28515625" style="2" customWidth="1"/>
    <col min="8196" max="8196" width="8.28515625" style="2" customWidth="1"/>
    <col min="8197" max="8211" width="6.7109375" style="2" customWidth="1"/>
    <col min="8212" max="8449" width="8.7109375" style="2"/>
    <col min="8450" max="8450" width="4.140625" style="2" customWidth="1"/>
    <col min="8451" max="8451" width="26.28515625" style="2" customWidth="1"/>
    <col min="8452" max="8452" width="8.28515625" style="2" customWidth="1"/>
    <col min="8453" max="8467" width="6.7109375" style="2" customWidth="1"/>
    <col min="8468" max="8705" width="8.7109375" style="2"/>
    <col min="8706" max="8706" width="4.140625" style="2" customWidth="1"/>
    <col min="8707" max="8707" width="26.28515625" style="2" customWidth="1"/>
    <col min="8708" max="8708" width="8.28515625" style="2" customWidth="1"/>
    <col min="8709" max="8723" width="6.7109375" style="2" customWidth="1"/>
    <col min="8724" max="8961" width="8.7109375" style="2"/>
    <col min="8962" max="8962" width="4.140625" style="2" customWidth="1"/>
    <col min="8963" max="8963" width="26.28515625" style="2" customWidth="1"/>
    <col min="8964" max="8964" width="8.28515625" style="2" customWidth="1"/>
    <col min="8965" max="8979" width="6.7109375" style="2" customWidth="1"/>
    <col min="8980" max="9217" width="8.7109375" style="2"/>
    <col min="9218" max="9218" width="4.140625" style="2" customWidth="1"/>
    <col min="9219" max="9219" width="26.28515625" style="2" customWidth="1"/>
    <col min="9220" max="9220" width="8.28515625" style="2" customWidth="1"/>
    <col min="9221" max="9235" width="6.7109375" style="2" customWidth="1"/>
    <col min="9236" max="9473" width="8.7109375" style="2"/>
    <col min="9474" max="9474" width="4.140625" style="2" customWidth="1"/>
    <col min="9475" max="9475" width="26.28515625" style="2" customWidth="1"/>
    <col min="9476" max="9476" width="8.28515625" style="2" customWidth="1"/>
    <col min="9477" max="9491" width="6.7109375" style="2" customWidth="1"/>
    <col min="9492" max="9729" width="8.7109375" style="2"/>
    <col min="9730" max="9730" width="4.140625" style="2" customWidth="1"/>
    <col min="9731" max="9731" width="26.28515625" style="2" customWidth="1"/>
    <col min="9732" max="9732" width="8.28515625" style="2" customWidth="1"/>
    <col min="9733" max="9747" width="6.7109375" style="2" customWidth="1"/>
    <col min="9748" max="9985" width="8.7109375" style="2"/>
    <col min="9986" max="9986" width="4.140625" style="2" customWidth="1"/>
    <col min="9987" max="9987" width="26.28515625" style="2" customWidth="1"/>
    <col min="9988" max="9988" width="8.28515625" style="2" customWidth="1"/>
    <col min="9989" max="10003" width="6.7109375" style="2" customWidth="1"/>
    <col min="10004" max="10241" width="8.7109375" style="2"/>
    <col min="10242" max="10242" width="4.140625" style="2" customWidth="1"/>
    <col min="10243" max="10243" width="26.28515625" style="2" customWidth="1"/>
    <col min="10244" max="10244" width="8.28515625" style="2" customWidth="1"/>
    <col min="10245" max="10259" width="6.7109375" style="2" customWidth="1"/>
    <col min="10260" max="10497" width="8.7109375" style="2"/>
    <col min="10498" max="10498" width="4.140625" style="2" customWidth="1"/>
    <col min="10499" max="10499" width="26.28515625" style="2" customWidth="1"/>
    <col min="10500" max="10500" width="8.28515625" style="2" customWidth="1"/>
    <col min="10501" max="10515" width="6.7109375" style="2" customWidth="1"/>
    <col min="10516" max="10753" width="8.7109375" style="2"/>
    <col min="10754" max="10754" width="4.140625" style="2" customWidth="1"/>
    <col min="10755" max="10755" width="26.28515625" style="2" customWidth="1"/>
    <col min="10756" max="10756" width="8.28515625" style="2" customWidth="1"/>
    <col min="10757" max="10771" width="6.7109375" style="2" customWidth="1"/>
    <col min="10772" max="11009" width="8.7109375" style="2"/>
    <col min="11010" max="11010" width="4.140625" style="2" customWidth="1"/>
    <col min="11011" max="11011" width="26.28515625" style="2" customWidth="1"/>
    <col min="11012" max="11012" width="8.28515625" style="2" customWidth="1"/>
    <col min="11013" max="11027" width="6.7109375" style="2" customWidth="1"/>
    <col min="11028" max="11265" width="8.7109375" style="2"/>
    <col min="11266" max="11266" width="4.140625" style="2" customWidth="1"/>
    <col min="11267" max="11267" width="26.28515625" style="2" customWidth="1"/>
    <col min="11268" max="11268" width="8.28515625" style="2" customWidth="1"/>
    <col min="11269" max="11283" width="6.7109375" style="2" customWidth="1"/>
    <col min="11284" max="11521" width="8.7109375" style="2"/>
    <col min="11522" max="11522" width="4.140625" style="2" customWidth="1"/>
    <col min="11523" max="11523" width="26.28515625" style="2" customWidth="1"/>
    <col min="11524" max="11524" width="8.28515625" style="2" customWidth="1"/>
    <col min="11525" max="11539" width="6.7109375" style="2" customWidth="1"/>
    <col min="11540" max="11777" width="8.7109375" style="2"/>
    <col min="11778" max="11778" width="4.140625" style="2" customWidth="1"/>
    <col min="11779" max="11779" width="26.28515625" style="2" customWidth="1"/>
    <col min="11780" max="11780" width="8.28515625" style="2" customWidth="1"/>
    <col min="11781" max="11795" width="6.7109375" style="2" customWidth="1"/>
    <col min="11796" max="12033" width="8.7109375" style="2"/>
    <col min="12034" max="12034" width="4.140625" style="2" customWidth="1"/>
    <col min="12035" max="12035" width="26.28515625" style="2" customWidth="1"/>
    <col min="12036" max="12036" width="8.28515625" style="2" customWidth="1"/>
    <col min="12037" max="12051" width="6.7109375" style="2" customWidth="1"/>
    <col min="12052" max="12289" width="8.7109375" style="2"/>
    <col min="12290" max="12290" width="4.140625" style="2" customWidth="1"/>
    <col min="12291" max="12291" width="26.28515625" style="2" customWidth="1"/>
    <col min="12292" max="12292" width="8.28515625" style="2" customWidth="1"/>
    <col min="12293" max="12307" width="6.7109375" style="2" customWidth="1"/>
    <col min="12308" max="12545" width="8.7109375" style="2"/>
    <col min="12546" max="12546" width="4.140625" style="2" customWidth="1"/>
    <col min="12547" max="12547" width="26.28515625" style="2" customWidth="1"/>
    <col min="12548" max="12548" width="8.28515625" style="2" customWidth="1"/>
    <col min="12549" max="12563" width="6.7109375" style="2" customWidth="1"/>
    <col min="12564" max="12801" width="8.7109375" style="2"/>
    <col min="12802" max="12802" width="4.140625" style="2" customWidth="1"/>
    <col min="12803" max="12803" width="26.28515625" style="2" customWidth="1"/>
    <col min="12804" max="12804" width="8.28515625" style="2" customWidth="1"/>
    <col min="12805" max="12819" width="6.7109375" style="2" customWidth="1"/>
    <col min="12820" max="13057" width="8.7109375" style="2"/>
    <col min="13058" max="13058" width="4.140625" style="2" customWidth="1"/>
    <col min="13059" max="13059" width="26.28515625" style="2" customWidth="1"/>
    <col min="13060" max="13060" width="8.28515625" style="2" customWidth="1"/>
    <col min="13061" max="13075" width="6.7109375" style="2" customWidth="1"/>
    <col min="13076" max="13313" width="8.7109375" style="2"/>
    <col min="13314" max="13314" width="4.140625" style="2" customWidth="1"/>
    <col min="13315" max="13315" width="26.28515625" style="2" customWidth="1"/>
    <col min="13316" max="13316" width="8.28515625" style="2" customWidth="1"/>
    <col min="13317" max="13331" width="6.7109375" style="2" customWidth="1"/>
    <col min="13332" max="13569" width="8.7109375" style="2"/>
    <col min="13570" max="13570" width="4.140625" style="2" customWidth="1"/>
    <col min="13571" max="13571" width="26.28515625" style="2" customWidth="1"/>
    <col min="13572" max="13572" width="8.28515625" style="2" customWidth="1"/>
    <col min="13573" max="13587" width="6.7109375" style="2" customWidth="1"/>
    <col min="13588" max="13825" width="8.7109375" style="2"/>
    <col min="13826" max="13826" width="4.140625" style="2" customWidth="1"/>
    <col min="13827" max="13827" width="26.28515625" style="2" customWidth="1"/>
    <col min="13828" max="13828" width="8.28515625" style="2" customWidth="1"/>
    <col min="13829" max="13843" width="6.7109375" style="2" customWidth="1"/>
    <col min="13844" max="14081" width="8.7109375" style="2"/>
    <col min="14082" max="14082" width="4.140625" style="2" customWidth="1"/>
    <col min="14083" max="14083" width="26.28515625" style="2" customWidth="1"/>
    <col min="14084" max="14084" width="8.28515625" style="2" customWidth="1"/>
    <col min="14085" max="14099" width="6.7109375" style="2" customWidth="1"/>
    <col min="14100" max="14337" width="8.7109375" style="2"/>
    <col min="14338" max="14338" width="4.140625" style="2" customWidth="1"/>
    <col min="14339" max="14339" width="26.28515625" style="2" customWidth="1"/>
    <col min="14340" max="14340" width="8.28515625" style="2" customWidth="1"/>
    <col min="14341" max="14355" width="6.7109375" style="2" customWidth="1"/>
    <col min="14356" max="14593" width="8.7109375" style="2"/>
    <col min="14594" max="14594" width="4.140625" style="2" customWidth="1"/>
    <col min="14595" max="14595" width="26.28515625" style="2" customWidth="1"/>
    <col min="14596" max="14596" width="8.28515625" style="2" customWidth="1"/>
    <col min="14597" max="14611" width="6.7109375" style="2" customWidth="1"/>
    <col min="14612" max="14849" width="8.7109375" style="2"/>
    <col min="14850" max="14850" width="4.140625" style="2" customWidth="1"/>
    <col min="14851" max="14851" width="26.28515625" style="2" customWidth="1"/>
    <col min="14852" max="14852" width="8.28515625" style="2" customWidth="1"/>
    <col min="14853" max="14867" width="6.7109375" style="2" customWidth="1"/>
    <col min="14868" max="15105" width="8.7109375" style="2"/>
    <col min="15106" max="15106" width="4.140625" style="2" customWidth="1"/>
    <col min="15107" max="15107" width="26.28515625" style="2" customWidth="1"/>
    <col min="15108" max="15108" width="8.28515625" style="2" customWidth="1"/>
    <col min="15109" max="15123" width="6.7109375" style="2" customWidth="1"/>
    <col min="15124" max="15361" width="8.7109375" style="2"/>
    <col min="15362" max="15362" width="4.140625" style="2" customWidth="1"/>
    <col min="15363" max="15363" width="26.28515625" style="2" customWidth="1"/>
    <col min="15364" max="15364" width="8.28515625" style="2" customWidth="1"/>
    <col min="15365" max="15379" width="6.7109375" style="2" customWidth="1"/>
    <col min="15380" max="15617" width="8.7109375" style="2"/>
    <col min="15618" max="15618" width="4.140625" style="2" customWidth="1"/>
    <col min="15619" max="15619" width="26.28515625" style="2" customWidth="1"/>
    <col min="15620" max="15620" width="8.28515625" style="2" customWidth="1"/>
    <col min="15621" max="15635" width="6.7109375" style="2" customWidth="1"/>
    <col min="15636" max="15873" width="8.7109375" style="2"/>
    <col min="15874" max="15874" width="4.140625" style="2" customWidth="1"/>
    <col min="15875" max="15875" width="26.28515625" style="2" customWidth="1"/>
    <col min="15876" max="15876" width="8.28515625" style="2" customWidth="1"/>
    <col min="15877" max="15891" width="6.7109375" style="2" customWidth="1"/>
    <col min="15892" max="16129" width="8.7109375" style="2"/>
    <col min="16130" max="16130" width="4.140625" style="2" customWidth="1"/>
    <col min="16131" max="16131" width="26.28515625" style="2" customWidth="1"/>
    <col min="16132" max="16132" width="8.28515625" style="2" customWidth="1"/>
    <col min="16133" max="16147" width="6.7109375" style="2" customWidth="1"/>
    <col min="16148" max="16384" width="8.7109375" style="2"/>
  </cols>
  <sheetData>
    <row r="1" spans="1:21" s="16" customFormat="1" ht="22.5" customHeight="1" x14ac:dyDescent="0.25">
      <c r="A1" s="1015" t="s">
        <v>547</v>
      </c>
      <c r="B1" s="1015"/>
      <c r="C1" s="1015"/>
      <c r="D1" s="1015"/>
      <c r="E1" s="1015"/>
      <c r="F1" s="1015"/>
      <c r="G1" s="1015"/>
      <c r="H1" s="1015"/>
      <c r="I1" s="1015"/>
      <c r="J1" s="1015"/>
      <c r="K1" s="1015"/>
      <c r="L1" s="1015"/>
      <c r="M1" s="1015"/>
      <c r="N1" s="1015"/>
      <c r="O1" s="1015"/>
      <c r="P1" s="1016"/>
      <c r="Q1" s="1249" t="s">
        <v>854</v>
      </c>
      <c r="R1" s="1250"/>
    </row>
    <row r="2" spans="1:21" ht="19.5" customHeight="1" x14ac:dyDescent="0.2">
      <c r="A2" s="1191"/>
      <c r="B2" s="1191"/>
      <c r="C2" s="1191"/>
      <c r="D2" s="1191"/>
      <c r="E2" s="1191"/>
      <c r="F2" s="1191"/>
      <c r="G2" s="1191"/>
      <c r="H2" s="1191"/>
      <c r="I2" s="1191"/>
      <c r="J2" s="1191"/>
      <c r="K2" s="1191"/>
      <c r="L2" s="1019" t="s">
        <v>1</v>
      </c>
      <c r="M2" s="1019"/>
      <c r="N2" s="1019"/>
      <c r="O2" s="1019"/>
      <c r="P2" s="1019"/>
      <c r="Q2" s="1019"/>
      <c r="R2" s="1019"/>
    </row>
    <row r="3" spans="1:21" s="25" customFormat="1" ht="23.25" customHeight="1" x14ac:dyDescent="0.2">
      <c r="A3" s="1112" t="s">
        <v>235</v>
      </c>
      <c r="B3" s="1251" t="s">
        <v>548</v>
      </c>
      <c r="C3" s="1246" t="s">
        <v>546</v>
      </c>
      <c r="D3" s="1254" t="s">
        <v>554</v>
      </c>
      <c r="E3" s="1119" t="s">
        <v>549</v>
      </c>
      <c r="F3" s="1119"/>
      <c r="G3" s="1119"/>
      <c r="H3" s="1115" t="s">
        <v>550</v>
      </c>
      <c r="I3" s="1116"/>
      <c r="J3" s="1116"/>
      <c r="K3" s="1116"/>
      <c r="L3" s="1257" t="s">
        <v>52</v>
      </c>
      <c r="M3" s="1257"/>
      <c r="N3" s="1257"/>
      <c r="O3" s="1257"/>
      <c r="P3" s="1257"/>
      <c r="Q3" s="1257"/>
      <c r="R3" s="1257"/>
    </row>
    <row r="4" spans="1:21" s="25" customFormat="1" ht="23.25" customHeight="1" x14ac:dyDescent="0.2">
      <c r="A4" s="1113"/>
      <c r="B4" s="1252"/>
      <c r="C4" s="1247"/>
      <c r="D4" s="1255"/>
      <c r="E4" s="1032" t="s">
        <v>123</v>
      </c>
      <c r="F4" s="1032" t="s">
        <v>126</v>
      </c>
      <c r="G4" s="1032" t="s">
        <v>567</v>
      </c>
      <c r="H4" s="1032" t="s">
        <v>551</v>
      </c>
      <c r="I4" s="1032" t="s">
        <v>577</v>
      </c>
      <c r="J4" s="1032" t="s">
        <v>552</v>
      </c>
      <c r="K4" s="1032" t="s">
        <v>12</v>
      </c>
      <c r="L4" s="1130" t="s">
        <v>13</v>
      </c>
      <c r="M4" s="1130" t="s">
        <v>14</v>
      </c>
      <c r="N4" s="1233" t="s">
        <v>15</v>
      </c>
      <c r="O4" s="1233"/>
      <c r="P4" s="1233"/>
      <c r="Q4" s="1233"/>
      <c r="R4" s="1233"/>
    </row>
    <row r="5" spans="1:21" s="3" customFormat="1" ht="93" customHeight="1" x14ac:dyDescent="0.2">
      <c r="A5" s="1114"/>
      <c r="B5" s="1253"/>
      <c r="C5" s="1248"/>
      <c r="D5" s="1256"/>
      <c r="E5" s="1032"/>
      <c r="F5" s="1032"/>
      <c r="G5" s="1032"/>
      <c r="H5" s="1032"/>
      <c r="I5" s="1032"/>
      <c r="J5" s="1032"/>
      <c r="K5" s="1032"/>
      <c r="L5" s="1130"/>
      <c r="M5" s="1130"/>
      <c r="N5" s="152" t="s">
        <v>400</v>
      </c>
      <c r="O5" s="152" t="s">
        <v>17</v>
      </c>
      <c r="P5" s="152" t="s">
        <v>18</v>
      </c>
      <c r="Q5" s="152" t="s">
        <v>570</v>
      </c>
      <c r="R5" s="152" t="s">
        <v>571</v>
      </c>
    </row>
    <row r="6" spans="1:21" s="4" customFormat="1" ht="12.75" customHeight="1" x14ac:dyDescent="0.2">
      <c r="A6" s="208">
        <v>1</v>
      </c>
      <c r="B6" s="208">
        <v>2</v>
      </c>
      <c r="C6" s="208">
        <v>3</v>
      </c>
      <c r="D6" s="208">
        <v>4</v>
      </c>
      <c r="E6" s="208">
        <v>5</v>
      </c>
      <c r="F6" s="208">
        <v>6</v>
      </c>
      <c r="G6" s="208">
        <v>7</v>
      </c>
      <c r="H6" s="208">
        <v>8</v>
      </c>
      <c r="I6" s="208">
        <v>9</v>
      </c>
      <c r="J6" s="208">
        <v>10</v>
      </c>
      <c r="K6" s="208">
        <v>11</v>
      </c>
      <c r="L6" s="208">
        <v>12</v>
      </c>
      <c r="M6" s="208">
        <v>13</v>
      </c>
      <c r="N6" s="208">
        <v>14</v>
      </c>
      <c r="O6" s="208">
        <v>15</v>
      </c>
      <c r="P6" s="208">
        <v>16</v>
      </c>
      <c r="Q6" s="208">
        <v>17</v>
      </c>
      <c r="R6" s="208">
        <v>18</v>
      </c>
    </row>
    <row r="7" spans="1:21" s="5" customFormat="1" ht="15" customHeight="1" x14ac:dyDescent="0.2">
      <c r="A7" s="238" t="s">
        <v>19</v>
      </c>
      <c r="B7" s="272" t="s">
        <v>341</v>
      </c>
      <c r="C7" s="357">
        <f>SUM(C8:C11)</f>
        <v>0</v>
      </c>
      <c r="D7" s="357">
        <f>SUM(D8:D11)</f>
        <v>0</v>
      </c>
      <c r="E7" s="357">
        <f t="shared" ref="E7:Q7" si="0">SUM(E8:E11)</f>
        <v>0</v>
      </c>
      <c r="F7" s="357">
        <f t="shared" si="0"/>
        <v>0</v>
      </c>
      <c r="G7" s="357">
        <f t="shared" si="0"/>
        <v>0</v>
      </c>
      <c r="H7" s="357">
        <f t="shared" si="0"/>
        <v>0</v>
      </c>
      <c r="I7" s="357">
        <f t="shared" si="0"/>
        <v>0</v>
      </c>
      <c r="J7" s="357">
        <f t="shared" si="0"/>
        <v>0</v>
      </c>
      <c r="K7" s="357">
        <f t="shared" si="0"/>
        <v>0</v>
      </c>
      <c r="L7" s="357">
        <f t="shared" si="0"/>
        <v>0</v>
      </c>
      <c r="M7" s="357">
        <f t="shared" si="0"/>
        <v>0</v>
      </c>
      <c r="N7" s="357">
        <f t="shared" si="0"/>
        <v>0</v>
      </c>
      <c r="O7" s="357">
        <f t="shared" si="0"/>
        <v>0</v>
      </c>
      <c r="P7" s="357">
        <f t="shared" si="0"/>
        <v>0</v>
      </c>
      <c r="Q7" s="357">
        <f t="shared" si="0"/>
        <v>0</v>
      </c>
      <c r="R7" s="357">
        <f>SUM(R8:R11)</f>
        <v>0</v>
      </c>
      <c r="S7" s="93" t="str">
        <f t="shared" ref="S7:S27" si="1">IF(AND(H7&lt;=D7,I7&lt;=D7,J7&lt;=D7,K7&lt;=D7),"Đúng","Sai")</f>
        <v>Đúng</v>
      </c>
      <c r="T7" s="93" t="str">
        <f t="shared" ref="T7:T27" si="2">IF(D7=L7+M7,"Đúng","Sai")</f>
        <v>Đúng</v>
      </c>
      <c r="U7" s="93" t="str">
        <f>IF(AND(R7&lt;=M7),"Đúng","Sai")</f>
        <v>Đúng</v>
      </c>
    </row>
    <row r="8" spans="1:21" s="5" customFormat="1" ht="15" customHeight="1" x14ac:dyDescent="0.2">
      <c r="A8" s="428"/>
      <c r="B8" s="229" t="s">
        <v>20</v>
      </c>
      <c r="C8" s="833"/>
      <c r="D8" s="373">
        <f>SUM(E8:G8)</f>
        <v>0</v>
      </c>
      <c r="E8" s="830"/>
      <c r="F8" s="831"/>
      <c r="G8" s="831"/>
      <c r="H8" s="832"/>
      <c r="I8" s="832"/>
      <c r="J8" s="832"/>
      <c r="K8" s="832"/>
      <c r="L8" s="832"/>
      <c r="M8" s="832"/>
      <c r="N8" s="832"/>
      <c r="O8" s="832"/>
      <c r="P8" s="832"/>
      <c r="Q8" s="832"/>
      <c r="R8" s="832"/>
      <c r="S8" s="93" t="str">
        <f t="shared" si="1"/>
        <v>Đúng</v>
      </c>
      <c r="T8" s="93" t="str">
        <f t="shared" si="2"/>
        <v>Đúng</v>
      </c>
      <c r="U8" s="93" t="str">
        <f t="shared" ref="U8:U27" si="3">IF(AND(R8&lt;=M8),"Đúng","Sai")</f>
        <v>Đúng</v>
      </c>
    </row>
    <row r="9" spans="1:21" s="5" customFormat="1" ht="15" customHeight="1" x14ac:dyDescent="0.2">
      <c r="A9" s="242"/>
      <c r="B9" s="230" t="s">
        <v>21</v>
      </c>
      <c r="C9" s="833"/>
      <c r="D9" s="373">
        <f>SUM(E9:G9)</f>
        <v>0</v>
      </c>
      <c r="E9" s="833"/>
      <c r="F9" s="833"/>
      <c r="G9" s="834"/>
      <c r="H9" s="833"/>
      <c r="I9" s="833"/>
      <c r="J9" s="833"/>
      <c r="K9" s="833"/>
      <c r="L9" s="833"/>
      <c r="M9" s="833"/>
      <c r="N9" s="833"/>
      <c r="O9" s="833"/>
      <c r="P9" s="833"/>
      <c r="Q9" s="833"/>
      <c r="R9" s="833"/>
      <c r="S9" s="93" t="str">
        <f t="shared" si="1"/>
        <v>Đúng</v>
      </c>
      <c r="T9" s="93" t="str">
        <f t="shared" si="2"/>
        <v>Đúng</v>
      </c>
      <c r="U9" s="93" t="str">
        <f t="shared" si="3"/>
        <v>Đúng</v>
      </c>
    </row>
    <row r="10" spans="1:21" s="5" customFormat="1" ht="15" customHeight="1" x14ac:dyDescent="0.2">
      <c r="A10" s="242"/>
      <c r="B10" s="230" t="s">
        <v>557</v>
      </c>
      <c r="C10" s="833"/>
      <c r="D10" s="373">
        <f>SUM(E10:G10)</f>
        <v>0</v>
      </c>
      <c r="E10" s="833"/>
      <c r="F10" s="833"/>
      <c r="G10" s="842"/>
      <c r="H10" s="833"/>
      <c r="I10" s="833"/>
      <c r="J10" s="833"/>
      <c r="K10" s="833"/>
      <c r="L10" s="833"/>
      <c r="M10" s="833"/>
      <c r="N10" s="833"/>
      <c r="O10" s="833"/>
      <c r="P10" s="833"/>
      <c r="Q10" s="833"/>
      <c r="R10" s="833"/>
      <c r="S10" s="93" t="str">
        <f t="shared" si="1"/>
        <v>Đúng</v>
      </c>
      <c r="T10" s="93" t="str">
        <f t="shared" si="2"/>
        <v>Đúng</v>
      </c>
      <c r="U10" s="93" t="str">
        <f t="shared" si="3"/>
        <v>Đúng</v>
      </c>
    </row>
    <row r="11" spans="1:21" s="5" customFormat="1" ht="15" customHeight="1" x14ac:dyDescent="0.2">
      <c r="A11" s="250"/>
      <c r="B11" s="251" t="s">
        <v>22</v>
      </c>
      <c r="C11" s="833"/>
      <c r="D11" s="373">
        <f>SUM(E11:G11)</f>
        <v>0</v>
      </c>
      <c r="E11" s="359"/>
      <c r="F11" s="359"/>
      <c r="G11" s="843"/>
      <c r="H11" s="359"/>
      <c r="I11" s="359"/>
      <c r="J11" s="359"/>
      <c r="K11" s="359"/>
      <c r="L11" s="833"/>
      <c r="M11" s="359"/>
      <c r="N11" s="359"/>
      <c r="O11" s="359"/>
      <c r="P11" s="359"/>
      <c r="Q11" s="359"/>
      <c r="R11" s="359"/>
      <c r="S11" s="93" t="str">
        <f t="shared" si="1"/>
        <v>Đúng</v>
      </c>
      <c r="T11" s="93" t="str">
        <f t="shared" si="2"/>
        <v>Đúng</v>
      </c>
      <c r="U11" s="93" t="str">
        <f t="shared" si="3"/>
        <v>Đúng</v>
      </c>
    </row>
    <row r="12" spans="1:21" s="5" customFormat="1" ht="15" customHeight="1" x14ac:dyDescent="0.2">
      <c r="A12" s="238" t="s">
        <v>23</v>
      </c>
      <c r="B12" s="272" t="s">
        <v>95</v>
      </c>
      <c r="C12" s="357">
        <f>SUM(C13:C18)</f>
        <v>0</v>
      </c>
      <c r="D12" s="357">
        <f t="shared" ref="D12:R12" si="4">D13+D14+D15+D16+D17+D18</f>
        <v>0</v>
      </c>
      <c r="E12" s="357">
        <f t="shared" si="4"/>
        <v>0</v>
      </c>
      <c r="F12" s="357">
        <f t="shared" si="4"/>
        <v>0</v>
      </c>
      <c r="G12" s="357">
        <f t="shared" si="4"/>
        <v>0</v>
      </c>
      <c r="H12" s="357">
        <f t="shared" si="4"/>
        <v>0</v>
      </c>
      <c r="I12" s="357">
        <f t="shared" si="4"/>
        <v>0</v>
      </c>
      <c r="J12" s="357">
        <f t="shared" si="4"/>
        <v>0</v>
      </c>
      <c r="K12" s="357">
        <f t="shared" si="4"/>
        <v>0</v>
      </c>
      <c r="L12" s="357">
        <f t="shared" si="4"/>
        <v>0</v>
      </c>
      <c r="M12" s="357">
        <f t="shared" si="4"/>
        <v>0</v>
      </c>
      <c r="N12" s="357">
        <f t="shared" si="4"/>
        <v>0</v>
      </c>
      <c r="O12" s="357">
        <f t="shared" si="4"/>
        <v>0</v>
      </c>
      <c r="P12" s="357">
        <f t="shared" si="4"/>
        <v>0</v>
      </c>
      <c r="Q12" s="357">
        <f t="shared" si="4"/>
        <v>0</v>
      </c>
      <c r="R12" s="357">
        <f t="shared" si="4"/>
        <v>0</v>
      </c>
      <c r="S12" s="93" t="str">
        <f t="shared" si="1"/>
        <v>Đúng</v>
      </c>
      <c r="T12" s="93" t="str">
        <f t="shared" si="2"/>
        <v>Đúng</v>
      </c>
      <c r="U12" s="93" t="str">
        <f t="shared" si="3"/>
        <v>Đúng</v>
      </c>
    </row>
    <row r="13" spans="1:21" s="5" customFormat="1" ht="15" customHeight="1" x14ac:dyDescent="0.2">
      <c r="A13" s="239"/>
      <c r="B13" s="229" t="s">
        <v>25</v>
      </c>
      <c r="D13" s="373">
        <f t="shared" ref="D13:D18" si="5">SUM(E13:G13)</f>
        <v>0</v>
      </c>
      <c r="E13" s="832"/>
      <c r="F13" s="831"/>
      <c r="G13" s="831"/>
      <c r="H13" s="832"/>
      <c r="I13" s="832"/>
      <c r="J13" s="832"/>
      <c r="K13" s="832"/>
      <c r="L13" s="833"/>
      <c r="M13" s="832"/>
      <c r="N13" s="832"/>
      <c r="O13" s="832"/>
      <c r="P13" s="832"/>
      <c r="Q13" s="832"/>
      <c r="R13" s="832"/>
      <c r="S13" s="93" t="str">
        <f t="shared" si="1"/>
        <v>Đúng</v>
      </c>
      <c r="T13" s="93" t="str">
        <f t="shared" si="2"/>
        <v>Đúng</v>
      </c>
      <c r="U13" s="93" t="str">
        <f t="shared" si="3"/>
        <v>Đúng</v>
      </c>
    </row>
    <row r="14" spans="1:21" s="5" customFormat="1" ht="15" customHeight="1" x14ac:dyDescent="0.2">
      <c r="A14" s="242"/>
      <c r="B14" s="230" t="s">
        <v>26</v>
      </c>
      <c r="C14" s="833"/>
      <c r="D14" s="373">
        <f t="shared" si="5"/>
        <v>0</v>
      </c>
      <c r="E14" s="833"/>
      <c r="F14" s="833"/>
      <c r="G14" s="834"/>
      <c r="H14" s="833"/>
      <c r="I14" s="833"/>
      <c r="J14" s="833"/>
      <c r="K14" s="833"/>
      <c r="L14" s="833"/>
      <c r="M14" s="833"/>
      <c r="N14" s="833"/>
      <c r="O14" s="833"/>
      <c r="P14" s="833"/>
      <c r="Q14" s="833"/>
      <c r="R14" s="833"/>
      <c r="S14" s="93" t="str">
        <f t="shared" si="1"/>
        <v>Đúng</v>
      </c>
      <c r="T14" s="93" t="str">
        <f t="shared" si="2"/>
        <v>Đúng</v>
      </c>
      <c r="U14" s="93" t="str">
        <f t="shared" si="3"/>
        <v>Đúng</v>
      </c>
    </row>
    <row r="15" spans="1:21" s="5" customFormat="1" ht="15" customHeight="1" x14ac:dyDescent="0.2">
      <c r="A15" s="242"/>
      <c r="B15" s="230" t="s">
        <v>558</v>
      </c>
      <c r="C15" s="833"/>
      <c r="D15" s="373">
        <f t="shared" si="5"/>
        <v>0</v>
      </c>
      <c r="E15" s="833"/>
      <c r="F15" s="833"/>
      <c r="G15" s="833"/>
      <c r="H15" s="833"/>
      <c r="I15" s="833"/>
      <c r="J15" s="833"/>
      <c r="K15" s="833"/>
      <c r="L15" s="833"/>
      <c r="M15" s="833"/>
      <c r="N15" s="833"/>
      <c r="O15" s="833"/>
      <c r="P15" s="833"/>
      <c r="Q15" s="833"/>
      <c r="R15" s="833"/>
      <c r="S15" s="93" t="str">
        <f t="shared" si="1"/>
        <v>Đúng</v>
      </c>
      <c r="T15" s="93" t="str">
        <f t="shared" si="2"/>
        <v>Đúng</v>
      </c>
      <c r="U15" s="93" t="str">
        <f t="shared" si="3"/>
        <v>Đúng</v>
      </c>
    </row>
    <row r="16" spans="1:21" s="5" customFormat="1" ht="15" customHeight="1" x14ac:dyDescent="0.2">
      <c r="A16" s="242"/>
      <c r="B16" s="230" t="s">
        <v>563</v>
      </c>
      <c r="C16" s="833"/>
      <c r="D16" s="374">
        <f t="shared" si="5"/>
        <v>0</v>
      </c>
      <c r="E16" s="833"/>
      <c r="F16" s="833"/>
      <c r="G16" s="833"/>
      <c r="H16" s="833"/>
      <c r="I16" s="833"/>
      <c r="J16" s="833"/>
      <c r="K16" s="833"/>
      <c r="L16" s="833"/>
      <c r="M16" s="833"/>
      <c r="N16" s="833"/>
      <c r="O16" s="833"/>
      <c r="P16" s="833"/>
      <c r="Q16" s="833"/>
      <c r="R16" s="833"/>
      <c r="S16" s="93" t="str">
        <f t="shared" si="1"/>
        <v>Đúng</v>
      </c>
      <c r="T16" s="93" t="str">
        <f t="shared" si="2"/>
        <v>Đúng</v>
      </c>
      <c r="U16" s="93" t="str">
        <f t="shared" si="3"/>
        <v>Đúng</v>
      </c>
    </row>
    <row r="17" spans="1:21" s="5" customFormat="1" ht="15" customHeight="1" x14ac:dyDescent="0.2">
      <c r="A17" s="242"/>
      <c r="B17" s="230" t="s">
        <v>353</v>
      </c>
      <c r="C17" s="833"/>
      <c r="D17" s="374">
        <f t="shared" si="5"/>
        <v>0</v>
      </c>
      <c r="E17" s="833"/>
      <c r="F17" s="833"/>
      <c r="G17" s="833"/>
      <c r="H17" s="833"/>
      <c r="I17" s="833"/>
      <c r="J17" s="833"/>
      <c r="K17" s="833"/>
      <c r="L17" s="833"/>
      <c r="M17" s="833"/>
      <c r="N17" s="833"/>
      <c r="O17" s="833"/>
      <c r="P17" s="833"/>
      <c r="Q17" s="833"/>
      <c r="R17" s="833"/>
      <c r="S17" s="93" t="str">
        <f t="shared" si="1"/>
        <v>Đúng</v>
      </c>
      <c r="T17" s="93" t="str">
        <f t="shared" si="2"/>
        <v>Đúng</v>
      </c>
      <c r="U17" s="93" t="str">
        <f t="shared" si="3"/>
        <v>Đúng</v>
      </c>
    </row>
    <row r="18" spans="1:21" s="5" customFormat="1" ht="15" customHeight="1" x14ac:dyDescent="0.2">
      <c r="A18" s="245"/>
      <c r="B18" s="231" t="s">
        <v>92</v>
      </c>
      <c r="C18" s="833"/>
      <c r="D18" s="375">
        <f t="shared" si="5"/>
        <v>0</v>
      </c>
      <c r="E18" s="835"/>
      <c r="F18" s="835"/>
      <c r="G18" s="835"/>
      <c r="H18" s="835"/>
      <c r="I18" s="835"/>
      <c r="J18" s="835"/>
      <c r="K18" s="835"/>
      <c r="L18" s="835"/>
      <c r="M18" s="835"/>
      <c r="N18" s="835"/>
      <c r="O18" s="835"/>
      <c r="P18" s="835"/>
      <c r="Q18" s="835"/>
      <c r="R18" s="835"/>
      <c r="S18" s="93" t="str">
        <f t="shared" si="1"/>
        <v>Đúng</v>
      </c>
      <c r="T18" s="93" t="str">
        <f t="shared" si="2"/>
        <v>Đúng</v>
      </c>
      <c r="U18" s="93" t="str">
        <f t="shared" si="3"/>
        <v>Đúng</v>
      </c>
    </row>
    <row r="19" spans="1:21" s="5" customFormat="1" ht="15" customHeight="1" x14ac:dyDescent="0.2">
      <c r="A19" s="238" t="s">
        <v>28</v>
      </c>
      <c r="B19" s="272" t="s">
        <v>29</v>
      </c>
      <c r="C19" s="357">
        <f>SUM(C20:C26)</f>
        <v>0</v>
      </c>
      <c r="D19" s="357">
        <f>SUM(D20:D26)</f>
        <v>0</v>
      </c>
      <c r="E19" s="362">
        <f t="shared" ref="E19:R19" si="6">SUM(E20:E26)</f>
        <v>0</v>
      </c>
      <c r="F19" s="362">
        <f t="shared" si="6"/>
        <v>0</v>
      </c>
      <c r="G19" s="362">
        <f t="shared" si="6"/>
        <v>0</v>
      </c>
      <c r="H19" s="362">
        <f t="shared" si="6"/>
        <v>0</v>
      </c>
      <c r="I19" s="362">
        <f t="shared" si="6"/>
        <v>0</v>
      </c>
      <c r="J19" s="362">
        <f t="shared" si="6"/>
        <v>0</v>
      </c>
      <c r="K19" s="362">
        <f t="shared" si="6"/>
        <v>0</v>
      </c>
      <c r="L19" s="357">
        <f t="shared" si="6"/>
        <v>0</v>
      </c>
      <c r="M19" s="362">
        <f t="shared" si="6"/>
        <v>0</v>
      </c>
      <c r="N19" s="362">
        <f t="shared" si="6"/>
        <v>0</v>
      </c>
      <c r="O19" s="362">
        <f t="shared" si="6"/>
        <v>0</v>
      </c>
      <c r="P19" s="362">
        <f t="shared" si="6"/>
        <v>0</v>
      </c>
      <c r="Q19" s="362">
        <f t="shared" si="6"/>
        <v>0</v>
      </c>
      <c r="R19" s="362">
        <f t="shared" si="6"/>
        <v>0</v>
      </c>
      <c r="S19" s="93" t="str">
        <f t="shared" si="1"/>
        <v>Đúng</v>
      </c>
      <c r="T19" s="93" t="str">
        <f t="shared" si="2"/>
        <v>Đúng</v>
      </c>
      <c r="U19" s="93" t="str">
        <f t="shared" si="3"/>
        <v>Đúng</v>
      </c>
    </row>
    <row r="20" spans="1:21" s="5" customFormat="1" ht="15" customHeight="1" x14ac:dyDescent="0.2">
      <c r="A20" s="239"/>
      <c r="B20" s="229" t="s">
        <v>30</v>
      </c>
      <c r="C20" s="833"/>
      <c r="D20" s="373">
        <f t="shared" ref="D20:D26" si="7">SUM(E20:G20)</f>
        <v>0</v>
      </c>
      <c r="E20" s="837"/>
      <c r="F20" s="837"/>
      <c r="G20" s="837"/>
      <c r="H20" s="837"/>
      <c r="I20" s="837"/>
      <c r="J20" s="837"/>
      <c r="K20" s="837"/>
      <c r="L20" s="832"/>
      <c r="M20" s="837"/>
      <c r="N20" s="837"/>
      <c r="O20" s="837"/>
      <c r="P20" s="837"/>
      <c r="Q20" s="837"/>
      <c r="R20" s="837"/>
      <c r="S20" s="93" t="str">
        <f t="shared" si="1"/>
        <v>Đúng</v>
      </c>
      <c r="T20" s="93" t="str">
        <f t="shared" si="2"/>
        <v>Đúng</v>
      </c>
      <c r="U20" s="93" t="str">
        <f t="shared" si="3"/>
        <v>Đúng</v>
      </c>
    </row>
    <row r="21" spans="1:21" s="5" customFormat="1" ht="15" customHeight="1" x14ac:dyDescent="0.2">
      <c r="A21" s="242"/>
      <c r="B21" s="230" t="s">
        <v>79</v>
      </c>
      <c r="C21" s="833"/>
      <c r="D21" s="373">
        <f t="shared" si="7"/>
        <v>0</v>
      </c>
      <c r="E21" s="833"/>
      <c r="F21" s="833"/>
      <c r="G21" s="833"/>
      <c r="H21" s="833"/>
      <c r="I21" s="833"/>
      <c r="J21" s="833"/>
      <c r="K21" s="833"/>
      <c r="L21" s="833"/>
      <c r="M21" s="833"/>
      <c r="N21" s="833"/>
      <c r="O21" s="833"/>
      <c r="P21" s="833"/>
      <c r="Q21" s="833"/>
      <c r="R21" s="833"/>
      <c r="S21" s="93" t="str">
        <f t="shared" si="1"/>
        <v>Đúng</v>
      </c>
      <c r="T21" s="93" t="str">
        <f t="shared" si="2"/>
        <v>Đúng</v>
      </c>
      <c r="U21" s="93" t="str">
        <f t="shared" si="3"/>
        <v>Đúng</v>
      </c>
    </row>
    <row r="22" spans="1:21" s="5" customFormat="1" ht="15" customHeight="1" x14ac:dyDescent="0.2">
      <c r="A22" s="242"/>
      <c r="B22" s="230" t="s">
        <v>31</v>
      </c>
      <c r="C22" s="833"/>
      <c r="D22" s="373">
        <f t="shared" si="7"/>
        <v>0</v>
      </c>
      <c r="E22" s="833"/>
      <c r="F22" s="833"/>
      <c r="G22" s="833"/>
      <c r="H22" s="833"/>
      <c r="I22" s="833"/>
      <c r="J22" s="833"/>
      <c r="K22" s="833"/>
      <c r="L22" s="833"/>
      <c r="M22" s="833"/>
      <c r="N22" s="833"/>
      <c r="O22" s="833"/>
      <c r="P22" s="833"/>
      <c r="Q22" s="833"/>
      <c r="R22" s="833"/>
      <c r="S22" s="93" t="str">
        <f t="shared" si="1"/>
        <v>Đúng</v>
      </c>
      <c r="T22" s="93" t="str">
        <f t="shared" si="2"/>
        <v>Đúng</v>
      </c>
      <c r="U22" s="93" t="str">
        <f t="shared" si="3"/>
        <v>Đúng</v>
      </c>
    </row>
    <row r="23" spans="1:21" s="5" customFormat="1" ht="15" customHeight="1" x14ac:dyDescent="0.2">
      <c r="A23" s="242"/>
      <c r="B23" s="230" t="s">
        <v>32</v>
      </c>
      <c r="C23" s="833"/>
      <c r="D23" s="373">
        <f t="shared" si="7"/>
        <v>0</v>
      </c>
      <c r="E23" s="833"/>
      <c r="F23" s="833"/>
      <c r="G23" s="833"/>
      <c r="H23" s="833"/>
      <c r="I23" s="833"/>
      <c r="J23" s="833"/>
      <c r="K23" s="833"/>
      <c r="L23" s="833"/>
      <c r="M23" s="833"/>
      <c r="N23" s="833"/>
      <c r="O23" s="833"/>
      <c r="P23" s="833"/>
      <c r="Q23" s="833"/>
      <c r="R23" s="833"/>
      <c r="S23" s="93" t="str">
        <f t="shared" si="1"/>
        <v>Đúng</v>
      </c>
      <c r="T23" s="93" t="str">
        <f t="shared" si="2"/>
        <v>Đúng</v>
      </c>
      <c r="U23" s="93" t="str">
        <f t="shared" si="3"/>
        <v>Đúng</v>
      </c>
    </row>
    <row r="24" spans="1:21" s="5" customFormat="1" ht="15" customHeight="1" x14ac:dyDescent="0.2">
      <c r="A24" s="242"/>
      <c r="B24" s="230" t="s">
        <v>352</v>
      </c>
      <c r="C24" s="833"/>
      <c r="D24" s="373">
        <f t="shared" si="7"/>
        <v>0</v>
      </c>
      <c r="E24" s="833"/>
      <c r="F24" s="833"/>
      <c r="G24" s="833"/>
      <c r="H24" s="833"/>
      <c r="I24" s="833"/>
      <c r="J24" s="833"/>
      <c r="K24" s="833"/>
      <c r="L24" s="833"/>
      <c r="M24" s="833"/>
      <c r="N24" s="833"/>
      <c r="O24" s="833"/>
      <c r="P24" s="833"/>
      <c r="Q24" s="833"/>
      <c r="R24" s="833"/>
      <c r="S24" s="93" t="str">
        <f t="shared" si="1"/>
        <v>Đúng</v>
      </c>
      <c r="T24" s="93" t="str">
        <f t="shared" si="2"/>
        <v>Đúng</v>
      </c>
      <c r="U24" s="93" t="str">
        <f t="shared" si="3"/>
        <v>Đúng</v>
      </c>
    </row>
    <row r="25" spans="1:21" s="5" customFormat="1" ht="15" customHeight="1" x14ac:dyDescent="0.2">
      <c r="A25" s="242"/>
      <c r="B25" s="230" t="s">
        <v>33</v>
      </c>
      <c r="C25" s="833"/>
      <c r="D25" s="373">
        <f t="shared" si="7"/>
        <v>0</v>
      </c>
      <c r="E25" s="833"/>
      <c r="F25" s="833"/>
      <c r="G25" s="833"/>
      <c r="H25" s="833"/>
      <c r="I25" s="833"/>
      <c r="J25" s="833"/>
      <c r="K25" s="833"/>
      <c r="L25" s="833"/>
      <c r="M25" s="833"/>
      <c r="N25" s="833"/>
      <c r="O25" s="833"/>
      <c r="P25" s="833"/>
      <c r="Q25" s="833"/>
      <c r="R25" s="833"/>
      <c r="S25" s="93" t="str">
        <f t="shared" si="1"/>
        <v>Đúng</v>
      </c>
      <c r="T25" s="93" t="str">
        <f t="shared" si="2"/>
        <v>Đúng</v>
      </c>
      <c r="U25" s="93" t="str">
        <f t="shared" si="3"/>
        <v>Đúng</v>
      </c>
    </row>
    <row r="26" spans="1:21" s="5" customFormat="1" ht="15" customHeight="1" x14ac:dyDescent="0.2">
      <c r="A26" s="245"/>
      <c r="B26" s="251" t="s">
        <v>34</v>
      </c>
      <c r="C26" s="833"/>
      <c r="D26" s="375">
        <f t="shared" si="7"/>
        <v>0</v>
      </c>
      <c r="E26" s="359"/>
      <c r="F26" s="359"/>
      <c r="G26" s="359"/>
      <c r="H26" s="359"/>
      <c r="I26" s="359"/>
      <c r="J26" s="359"/>
      <c r="K26" s="359"/>
      <c r="L26" s="835"/>
      <c r="M26" s="359"/>
      <c r="N26" s="359"/>
      <c r="O26" s="359"/>
      <c r="P26" s="359"/>
      <c r="Q26" s="359"/>
      <c r="R26" s="359"/>
      <c r="S26" s="93" t="str">
        <f t="shared" si="1"/>
        <v>Đúng</v>
      </c>
      <c r="T26" s="93" t="str">
        <f t="shared" si="2"/>
        <v>Đúng</v>
      </c>
      <c r="U26" s="93" t="str">
        <f t="shared" si="3"/>
        <v>Đúng</v>
      </c>
    </row>
    <row r="27" spans="1:21" s="5" customFormat="1" ht="15" customHeight="1" x14ac:dyDescent="0.2">
      <c r="A27" s="252" t="s">
        <v>35</v>
      </c>
      <c r="B27" s="270" t="s">
        <v>553</v>
      </c>
      <c r="C27" s="357">
        <f>SUM(C28:C34)</f>
        <v>0</v>
      </c>
      <c r="D27" s="357">
        <f>SUM(D28:D34)</f>
        <v>0</v>
      </c>
      <c r="E27" s="357">
        <f t="shared" ref="E27:R27" si="8">SUM(E28:E34)</f>
        <v>0</v>
      </c>
      <c r="F27" s="357">
        <f t="shared" si="8"/>
        <v>0</v>
      </c>
      <c r="G27" s="357">
        <f t="shared" si="8"/>
        <v>0</v>
      </c>
      <c r="H27" s="357">
        <f t="shared" si="8"/>
        <v>0</v>
      </c>
      <c r="I27" s="357">
        <f t="shared" si="8"/>
        <v>0</v>
      </c>
      <c r="J27" s="357">
        <f t="shared" si="8"/>
        <v>0</v>
      </c>
      <c r="K27" s="357">
        <f t="shared" si="8"/>
        <v>0</v>
      </c>
      <c r="L27" s="357">
        <f t="shared" si="8"/>
        <v>0</v>
      </c>
      <c r="M27" s="357">
        <f t="shared" si="8"/>
        <v>0</v>
      </c>
      <c r="N27" s="357">
        <f t="shared" si="8"/>
        <v>0</v>
      </c>
      <c r="O27" s="357">
        <f t="shared" si="8"/>
        <v>0</v>
      </c>
      <c r="P27" s="357">
        <f t="shared" si="8"/>
        <v>0</v>
      </c>
      <c r="Q27" s="357">
        <f t="shared" si="8"/>
        <v>0</v>
      </c>
      <c r="R27" s="357">
        <f t="shared" si="8"/>
        <v>0</v>
      </c>
      <c r="S27" s="93" t="str">
        <f t="shared" si="1"/>
        <v>Đúng</v>
      </c>
      <c r="T27" s="93" t="str">
        <f t="shared" si="2"/>
        <v>Đúng</v>
      </c>
      <c r="U27" s="93" t="str">
        <f t="shared" si="3"/>
        <v>Đúng</v>
      </c>
    </row>
    <row r="28" spans="1:21" s="5" customFormat="1" ht="15" customHeight="1" x14ac:dyDescent="0.2">
      <c r="A28" s="241"/>
      <c r="B28" s="254" t="s">
        <v>361</v>
      </c>
      <c r="C28" s="832"/>
      <c r="D28" s="373">
        <f t="shared" ref="D28:D34" si="9">SUM(E28:G28)</f>
        <v>0</v>
      </c>
      <c r="E28" s="832"/>
      <c r="F28" s="832"/>
      <c r="G28" s="832"/>
      <c r="H28" s="832"/>
      <c r="I28" s="832"/>
      <c r="J28" s="832"/>
      <c r="K28" s="832"/>
      <c r="L28" s="832"/>
      <c r="M28" s="832"/>
      <c r="N28" s="832"/>
      <c r="O28" s="832"/>
      <c r="P28" s="832"/>
      <c r="Q28" s="832"/>
      <c r="R28" s="832"/>
      <c r="S28" s="93"/>
      <c r="T28" s="93"/>
      <c r="U28" s="93"/>
    </row>
    <row r="29" spans="1:21" s="5" customFormat="1" ht="15" customHeight="1" x14ac:dyDescent="0.2">
      <c r="A29" s="242"/>
      <c r="B29" s="230" t="s">
        <v>388</v>
      </c>
      <c r="C29" s="833"/>
      <c r="D29" s="373">
        <f t="shared" si="9"/>
        <v>0</v>
      </c>
      <c r="E29" s="833"/>
      <c r="F29" s="833"/>
      <c r="G29" s="833"/>
      <c r="H29" s="833"/>
      <c r="I29" s="833"/>
      <c r="J29" s="833"/>
      <c r="K29" s="833"/>
      <c r="L29" s="833"/>
      <c r="M29" s="833"/>
      <c r="N29" s="833"/>
      <c r="O29" s="833"/>
      <c r="P29" s="833"/>
      <c r="Q29" s="833"/>
      <c r="R29" s="833"/>
      <c r="S29" s="93"/>
      <c r="T29" s="93"/>
      <c r="U29" s="93"/>
    </row>
    <row r="30" spans="1:21" s="5" customFormat="1" ht="15" customHeight="1" x14ac:dyDescent="0.2">
      <c r="A30" s="242"/>
      <c r="B30" s="230" t="s">
        <v>716</v>
      </c>
      <c r="C30" s="833"/>
      <c r="D30" s="373">
        <f t="shared" si="9"/>
        <v>0</v>
      </c>
      <c r="E30" s="833"/>
      <c r="F30" s="833"/>
      <c r="G30" s="833"/>
      <c r="H30" s="833"/>
      <c r="I30" s="833"/>
      <c r="J30" s="833"/>
      <c r="K30" s="833"/>
      <c r="L30" s="833"/>
      <c r="M30" s="833"/>
      <c r="N30" s="833"/>
      <c r="O30" s="833"/>
      <c r="P30" s="833"/>
      <c r="Q30" s="833"/>
      <c r="R30" s="833"/>
      <c r="S30" s="93"/>
      <c r="T30" s="93"/>
      <c r="U30" s="93"/>
    </row>
    <row r="31" spans="1:21" s="5" customFormat="1" ht="15" customHeight="1" x14ac:dyDescent="0.2">
      <c r="A31" s="242"/>
      <c r="B31" s="230" t="s">
        <v>799</v>
      </c>
      <c r="C31" s="833"/>
      <c r="D31" s="373">
        <f t="shared" si="9"/>
        <v>0</v>
      </c>
      <c r="E31" s="833"/>
      <c r="F31" s="833"/>
      <c r="G31" s="833"/>
      <c r="H31" s="833"/>
      <c r="I31" s="833"/>
      <c r="J31" s="833"/>
      <c r="K31" s="833"/>
      <c r="L31" s="833"/>
      <c r="M31" s="833"/>
      <c r="N31" s="833"/>
      <c r="O31" s="833"/>
      <c r="P31" s="833"/>
      <c r="Q31" s="833"/>
      <c r="R31" s="833"/>
      <c r="S31" s="93"/>
      <c r="T31" s="93"/>
      <c r="U31" s="93"/>
    </row>
    <row r="32" spans="1:21" s="5" customFormat="1" ht="15" customHeight="1" x14ac:dyDescent="0.2">
      <c r="A32" s="242"/>
      <c r="B32" s="230" t="s">
        <v>824</v>
      </c>
      <c r="C32" s="833"/>
      <c r="D32" s="373">
        <f t="shared" si="9"/>
        <v>0</v>
      </c>
      <c r="E32" s="833"/>
      <c r="F32" s="833"/>
      <c r="G32" s="833"/>
      <c r="H32" s="833"/>
      <c r="I32" s="833"/>
      <c r="J32" s="833"/>
      <c r="K32" s="833"/>
      <c r="L32" s="833"/>
      <c r="M32" s="833"/>
      <c r="N32" s="833"/>
      <c r="O32" s="833"/>
      <c r="P32" s="833"/>
      <c r="Q32" s="833"/>
      <c r="R32" s="833"/>
      <c r="S32" s="93"/>
      <c r="T32" s="93"/>
      <c r="U32" s="93"/>
    </row>
    <row r="33" spans="1:21" s="5" customFormat="1" ht="15" customHeight="1" x14ac:dyDescent="0.2">
      <c r="A33" s="242"/>
      <c r="B33" s="230" t="s">
        <v>811</v>
      </c>
      <c r="C33" s="833"/>
      <c r="D33" s="373">
        <f t="shared" si="9"/>
        <v>0</v>
      </c>
      <c r="E33" s="833"/>
      <c r="F33" s="833"/>
      <c r="G33" s="833"/>
      <c r="H33" s="833"/>
      <c r="I33" s="833"/>
      <c r="J33" s="833"/>
      <c r="K33" s="833"/>
      <c r="L33" s="833"/>
      <c r="M33" s="833"/>
      <c r="N33" s="833"/>
      <c r="O33" s="833"/>
      <c r="P33" s="833"/>
      <c r="Q33" s="833"/>
      <c r="R33" s="833"/>
      <c r="S33" s="93"/>
      <c r="T33" s="93"/>
      <c r="U33" s="93"/>
    </row>
    <row r="34" spans="1:21" s="5" customFormat="1" ht="15" customHeight="1" x14ac:dyDescent="0.2">
      <c r="A34" s="242"/>
      <c r="B34" s="230" t="s">
        <v>468</v>
      </c>
      <c r="C34" s="833"/>
      <c r="D34" s="373">
        <f t="shared" si="9"/>
        <v>0</v>
      </c>
      <c r="E34" s="833"/>
      <c r="F34" s="833"/>
      <c r="G34" s="833"/>
      <c r="H34" s="833"/>
      <c r="I34" s="833"/>
      <c r="J34" s="833"/>
      <c r="K34" s="833"/>
      <c r="L34" s="833"/>
      <c r="M34" s="833"/>
      <c r="N34" s="833"/>
      <c r="O34" s="833"/>
      <c r="P34" s="833"/>
      <c r="Q34" s="833"/>
      <c r="R34" s="833"/>
      <c r="S34" s="93"/>
      <c r="T34" s="93"/>
      <c r="U34" s="93"/>
    </row>
    <row r="35" spans="1:21" s="5" customFormat="1" ht="15" customHeight="1" x14ac:dyDescent="0.2">
      <c r="A35" s="429" t="s">
        <v>366</v>
      </c>
      <c r="B35" s="270" t="s">
        <v>555</v>
      </c>
      <c r="C35" s="426"/>
      <c r="D35" s="426"/>
      <c r="E35" s="426"/>
      <c r="F35" s="426"/>
      <c r="G35" s="426"/>
      <c r="H35" s="426"/>
      <c r="I35" s="426"/>
      <c r="J35" s="426"/>
      <c r="K35" s="426"/>
      <c r="L35" s="426"/>
      <c r="M35" s="426"/>
      <c r="N35" s="426"/>
      <c r="O35" s="426"/>
      <c r="P35" s="426"/>
      <c r="Q35" s="426"/>
      <c r="R35" s="426"/>
      <c r="S35" s="93"/>
      <c r="T35" s="93"/>
      <c r="U35" s="93"/>
    </row>
    <row r="36" spans="1:21" s="5" customFormat="1" ht="15" customHeight="1" x14ac:dyDescent="0.2">
      <c r="A36" s="242"/>
      <c r="B36" s="230" t="s">
        <v>13</v>
      </c>
      <c r="C36" s="833"/>
      <c r="D36" s="373">
        <f>SUM(E36:G36)</f>
        <v>0</v>
      </c>
      <c r="E36" s="833"/>
      <c r="F36" s="833"/>
      <c r="G36" s="833"/>
      <c r="H36" s="833"/>
      <c r="I36" s="833"/>
      <c r="J36" s="833"/>
      <c r="K36" s="833"/>
      <c r="L36" s="838"/>
      <c r="M36" s="838"/>
      <c r="N36" s="838"/>
      <c r="O36" s="838"/>
      <c r="P36" s="838"/>
      <c r="Q36" s="838"/>
      <c r="R36" s="838"/>
      <c r="S36" s="93"/>
      <c r="T36" s="93"/>
      <c r="U36" s="93"/>
    </row>
    <row r="37" spans="1:21" s="5" customFormat="1" ht="15" customHeight="1" x14ac:dyDescent="0.2">
      <c r="A37" s="242"/>
      <c r="B37" s="230" t="s">
        <v>14</v>
      </c>
      <c r="C37" s="833"/>
      <c r="D37" s="373">
        <f t="shared" ref="D37:D42" si="10">SUM(E37:G37)</f>
        <v>0</v>
      </c>
      <c r="E37" s="833"/>
      <c r="F37" s="833"/>
      <c r="G37" s="833"/>
      <c r="H37" s="833"/>
      <c r="I37" s="833"/>
      <c r="J37" s="833"/>
      <c r="K37" s="833"/>
      <c r="L37" s="838"/>
      <c r="M37" s="838"/>
      <c r="N37" s="838"/>
      <c r="O37" s="838"/>
      <c r="P37" s="838"/>
      <c r="Q37" s="838"/>
      <c r="R37" s="838"/>
      <c r="S37" s="93"/>
      <c r="T37" s="93"/>
      <c r="U37" s="93"/>
    </row>
    <row r="38" spans="1:21" s="5" customFormat="1" ht="15" customHeight="1" x14ac:dyDescent="0.2">
      <c r="A38" s="242"/>
      <c r="B38" s="230" t="s">
        <v>400</v>
      </c>
      <c r="C38" s="833"/>
      <c r="D38" s="373">
        <f t="shared" si="10"/>
        <v>0</v>
      </c>
      <c r="E38" s="833"/>
      <c r="F38" s="833"/>
      <c r="G38" s="833"/>
      <c r="H38" s="833"/>
      <c r="I38" s="833"/>
      <c r="J38" s="833"/>
      <c r="K38" s="833"/>
      <c r="L38" s="838"/>
      <c r="M38" s="838"/>
      <c r="N38" s="838"/>
      <c r="O38" s="838"/>
      <c r="P38" s="838"/>
      <c r="Q38" s="838"/>
      <c r="R38" s="838"/>
      <c r="S38" s="93"/>
      <c r="T38" s="93"/>
      <c r="U38" s="93"/>
    </row>
    <row r="39" spans="1:21" s="5" customFormat="1" ht="15" customHeight="1" x14ac:dyDescent="0.2">
      <c r="A39" s="242"/>
      <c r="B39" s="230" t="s">
        <v>17</v>
      </c>
      <c r="C39" s="833"/>
      <c r="D39" s="373">
        <f t="shared" si="10"/>
        <v>0</v>
      </c>
      <c r="E39" s="833"/>
      <c r="F39" s="833"/>
      <c r="G39" s="833"/>
      <c r="H39" s="833"/>
      <c r="I39" s="833"/>
      <c r="J39" s="833"/>
      <c r="K39" s="833"/>
      <c r="L39" s="838"/>
      <c r="M39" s="838"/>
      <c r="N39" s="838"/>
      <c r="O39" s="838"/>
      <c r="P39" s="838"/>
      <c r="Q39" s="838"/>
      <c r="R39" s="838"/>
      <c r="S39" s="93"/>
      <c r="T39" s="93"/>
      <c r="U39" s="93"/>
    </row>
    <row r="40" spans="1:21" s="5" customFormat="1" ht="15" customHeight="1" x14ac:dyDescent="0.2">
      <c r="A40" s="248"/>
      <c r="B40" s="230" t="s">
        <v>18</v>
      </c>
      <c r="C40" s="836"/>
      <c r="D40" s="373">
        <f t="shared" si="10"/>
        <v>0</v>
      </c>
      <c r="E40" s="836"/>
      <c r="F40" s="836"/>
      <c r="G40" s="836"/>
      <c r="H40" s="836"/>
      <c r="I40" s="836"/>
      <c r="J40" s="836"/>
      <c r="K40" s="836"/>
      <c r="L40" s="839"/>
      <c r="M40" s="839"/>
      <c r="N40" s="839"/>
      <c r="O40" s="839"/>
      <c r="P40" s="839"/>
      <c r="Q40" s="839"/>
      <c r="R40" s="839"/>
      <c r="S40" s="93"/>
      <c r="T40" s="93"/>
      <c r="U40" s="93"/>
    </row>
    <row r="41" spans="1:21" s="5" customFormat="1" ht="15" customHeight="1" x14ac:dyDescent="0.2">
      <c r="A41" s="248"/>
      <c r="B41" s="249" t="s">
        <v>570</v>
      </c>
      <c r="C41" s="836"/>
      <c r="D41" s="373">
        <f t="shared" si="10"/>
        <v>0</v>
      </c>
      <c r="E41" s="836"/>
      <c r="F41" s="836"/>
      <c r="G41" s="836"/>
      <c r="H41" s="836"/>
      <c r="I41" s="836"/>
      <c r="J41" s="836"/>
      <c r="K41" s="836"/>
      <c r="L41" s="839"/>
      <c r="M41" s="839"/>
      <c r="N41" s="839"/>
      <c r="O41" s="839"/>
      <c r="P41" s="839"/>
      <c r="Q41" s="839"/>
      <c r="R41" s="839"/>
      <c r="S41" s="93"/>
      <c r="T41" s="93"/>
      <c r="U41" s="93"/>
    </row>
    <row r="42" spans="1:21" ht="15" customHeight="1" x14ac:dyDescent="0.2">
      <c r="A42" s="245"/>
      <c r="B42" s="231" t="s">
        <v>571</v>
      </c>
      <c r="C42" s="835"/>
      <c r="D42" s="706">
        <f t="shared" si="10"/>
        <v>0</v>
      </c>
      <c r="E42" s="835"/>
      <c r="F42" s="835"/>
      <c r="G42" s="835"/>
      <c r="H42" s="835"/>
      <c r="I42" s="835"/>
      <c r="J42" s="835"/>
      <c r="K42" s="835"/>
      <c r="L42" s="840"/>
      <c r="M42" s="840"/>
      <c r="N42" s="840"/>
      <c r="O42" s="840"/>
      <c r="P42" s="840"/>
      <c r="Q42" s="840"/>
      <c r="R42" s="840"/>
    </row>
    <row r="43" spans="1:21" ht="15" hidden="1" x14ac:dyDescent="0.2">
      <c r="A43" s="173"/>
      <c r="B43" s="521" t="s">
        <v>163</v>
      </c>
      <c r="C43" s="359"/>
      <c r="D43" s="359"/>
      <c r="E43" s="359"/>
      <c r="F43" s="359"/>
      <c r="G43" s="359"/>
      <c r="H43" s="359"/>
      <c r="I43" s="359"/>
      <c r="J43" s="359"/>
      <c r="K43" s="359"/>
      <c r="L43" s="522"/>
      <c r="M43" s="522"/>
      <c r="N43" s="522"/>
      <c r="O43" s="522"/>
      <c r="P43" s="522"/>
      <c r="Q43" s="522"/>
      <c r="R43" s="522"/>
    </row>
    <row r="44" spans="1:21" ht="15" hidden="1" x14ac:dyDescent="0.2">
      <c r="A44" s="146"/>
      <c r="B44" s="427" t="s">
        <v>545</v>
      </c>
      <c r="C44" s="424"/>
      <c r="D44" s="424"/>
      <c r="E44" s="424"/>
      <c r="F44" s="424"/>
      <c r="G44" s="424"/>
      <c r="H44" s="424"/>
      <c r="I44" s="424"/>
      <c r="J44" s="424"/>
      <c r="K44" s="424"/>
      <c r="L44" s="426"/>
      <c r="M44" s="426"/>
      <c r="N44" s="426"/>
      <c r="O44" s="426"/>
      <c r="P44" s="426"/>
      <c r="Q44" s="426"/>
      <c r="R44" s="426"/>
    </row>
    <row r="46" spans="1:21" ht="15" x14ac:dyDescent="0.2">
      <c r="B46" s="425"/>
      <c r="C46" s="83" t="str">
        <f t="shared" ref="C46:R46" si="11">IF(C7=C19, "Đúng","Sai")</f>
        <v>Đúng</v>
      </c>
      <c r="D46" s="83" t="str">
        <f t="shared" si="11"/>
        <v>Đúng</v>
      </c>
      <c r="E46" s="83" t="str">
        <f t="shared" si="11"/>
        <v>Đúng</v>
      </c>
      <c r="F46" s="83" t="str">
        <f t="shared" si="11"/>
        <v>Đúng</v>
      </c>
      <c r="G46" s="83" t="str">
        <f t="shared" si="11"/>
        <v>Đúng</v>
      </c>
      <c r="H46" s="83" t="str">
        <f t="shared" si="11"/>
        <v>Đúng</v>
      </c>
      <c r="I46" s="83" t="str">
        <f t="shared" si="11"/>
        <v>Đúng</v>
      </c>
      <c r="J46" s="83" t="str">
        <f t="shared" si="11"/>
        <v>Đúng</v>
      </c>
      <c r="K46" s="83" t="str">
        <f t="shared" si="11"/>
        <v>Đúng</v>
      </c>
      <c r="L46" s="83" t="str">
        <f t="shared" si="11"/>
        <v>Đúng</v>
      </c>
      <c r="M46" s="83" t="str">
        <f t="shared" si="11"/>
        <v>Đúng</v>
      </c>
      <c r="N46" s="83" t="str">
        <f t="shared" si="11"/>
        <v>Đúng</v>
      </c>
      <c r="O46" s="83" t="str">
        <f t="shared" si="11"/>
        <v>Đúng</v>
      </c>
      <c r="P46" s="83" t="str">
        <f t="shared" si="11"/>
        <v>Đúng</v>
      </c>
      <c r="Q46" s="83" t="str">
        <f t="shared" si="11"/>
        <v>Đúng</v>
      </c>
      <c r="R46" s="83" t="str">
        <f t="shared" si="11"/>
        <v>Đúng</v>
      </c>
      <c r="U46" s="82"/>
    </row>
    <row r="47" spans="1:21" x14ac:dyDescent="0.25">
      <c r="D47" s="308"/>
      <c r="E47" s="82"/>
      <c r="F47" s="82"/>
      <c r="G47" s="82"/>
      <c r="H47" s="82"/>
      <c r="I47" s="82"/>
      <c r="J47" s="82"/>
      <c r="K47" s="82"/>
      <c r="L47" s="82"/>
      <c r="M47" s="82"/>
      <c r="N47" s="82"/>
      <c r="O47" s="82"/>
      <c r="P47" s="82"/>
      <c r="Q47" s="82"/>
      <c r="R47" s="82"/>
      <c r="U47" s="82"/>
    </row>
    <row r="48" spans="1:21" x14ac:dyDescent="0.25">
      <c r="D48" s="308"/>
      <c r="E48" s="82"/>
      <c r="F48" s="82"/>
      <c r="G48" s="82"/>
      <c r="H48" s="82"/>
      <c r="I48" s="82"/>
      <c r="J48" s="82"/>
      <c r="K48" s="82"/>
      <c r="L48" s="82"/>
      <c r="M48" s="82"/>
      <c r="N48" s="82"/>
      <c r="O48" s="82"/>
      <c r="P48" s="82"/>
      <c r="Q48" s="82"/>
      <c r="R48" s="82"/>
      <c r="U48" s="82"/>
    </row>
    <row r="49" spans="4:21" x14ac:dyDescent="0.25">
      <c r="D49" s="308"/>
      <c r="E49" s="82"/>
      <c r="F49" s="82"/>
      <c r="G49" s="82"/>
      <c r="H49" s="82"/>
      <c r="I49" s="82"/>
      <c r="J49" s="82"/>
      <c r="K49" s="82"/>
      <c r="L49" s="82"/>
      <c r="M49" s="82"/>
      <c r="N49" s="82"/>
      <c r="O49" s="82"/>
      <c r="P49" s="82"/>
      <c r="Q49" s="82"/>
      <c r="R49" s="82"/>
      <c r="U49" s="82"/>
    </row>
  </sheetData>
  <sheetProtection formatCells="0" formatColumns="0" formatRows="0"/>
  <mergeCells count="21">
    <mergeCell ref="N4:R4"/>
    <mergeCell ref="E4:E5"/>
    <mergeCell ref="F4:F5"/>
    <mergeCell ref="G4:G5"/>
    <mergeCell ref="H4:H5"/>
    <mergeCell ref="C3:C5"/>
    <mergeCell ref="Q1:R1"/>
    <mergeCell ref="A1:P1"/>
    <mergeCell ref="K4:K5"/>
    <mergeCell ref="L4:L5"/>
    <mergeCell ref="M4:M5"/>
    <mergeCell ref="I4:I5"/>
    <mergeCell ref="J4:J5"/>
    <mergeCell ref="A2:K2"/>
    <mergeCell ref="L2:R2"/>
    <mergeCell ref="A3:A5"/>
    <mergeCell ref="B3:B5"/>
    <mergeCell ref="D3:D5"/>
    <mergeCell ref="E3:G3"/>
    <mergeCell ref="H3:K3"/>
    <mergeCell ref="L3:R3"/>
  </mergeCells>
  <conditionalFormatting sqref="U1:U1048576 S7:T41 A46:T46">
    <cfRule type="cellIs" dxfId="5" priority="1" operator="equal">
      <formula>"Đúng"</formula>
    </cfRule>
  </conditionalFormatting>
  <conditionalFormatting sqref="V46:XFD46">
    <cfRule type="cellIs" dxfId="4" priority="2" operator="equal">
      <formula>"Đúng"</formula>
    </cfRule>
  </conditionalFormatting>
  <printOptions verticalCentered="1"/>
  <pageMargins left="0.49" right="0.19685039370078741" top="0.23622047244094491" bottom="0.23622047244094491" header="0" footer="0"/>
  <pageSetup paperSize="9" scale="7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18"/>
  <sheetViews>
    <sheetView showGridLines="0" zoomScaleNormal="100" workbookViewId="0">
      <selection activeCell="R4" sqref="R4"/>
    </sheetView>
  </sheetViews>
  <sheetFormatPr defaultColWidth="8.85546875" defaultRowHeight="16.5" x14ac:dyDescent="0.25"/>
  <cols>
    <col min="1" max="1" width="4.42578125" style="99" customWidth="1"/>
    <col min="2" max="2" width="28.85546875" style="99" customWidth="1"/>
    <col min="3" max="3" width="6.28515625" style="99" customWidth="1"/>
    <col min="4" max="7" width="5.42578125" style="100" customWidth="1"/>
    <col min="8" max="8" width="5.85546875" style="99" customWidth="1"/>
    <col min="9" max="9" width="5.42578125" style="99" customWidth="1"/>
    <col min="10" max="11" width="7.42578125" style="99" customWidth="1"/>
    <col min="12" max="12" width="4.85546875" style="99" customWidth="1"/>
    <col min="13" max="13" width="6.140625" style="99" customWidth="1"/>
    <col min="14" max="14" width="5.42578125" style="99" customWidth="1"/>
    <col min="15" max="19" width="5.7109375" style="99" customWidth="1"/>
    <col min="20" max="20" width="4" style="99" customWidth="1"/>
    <col min="21" max="26" width="4.85546875" style="99" customWidth="1"/>
    <col min="27" max="28" width="4.42578125" style="99" customWidth="1"/>
    <col min="29" max="29" width="5.28515625" style="99" customWidth="1"/>
    <col min="30" max="248" width="8.7109375" style="99"/>
    <col min="249" max="249" width="4.42578125" style="99" customWidth="1"/>
    <col min="250" max="250" width="9.85546875" style="99" customWidth="1"/>
    <col min="251" max="251" width="13.85546875" style="99" customWidth="1"/>
    <col min="252" max="259" width="4" style="99" customWidth="1"/>
    <col min="260" max="261" width="5.42578125" style="99" customWidth="1"/>
    <col min="262" max="264" width="4" style="99" customWidth="1"/>
    <col min="265" max="265" width="5.140625" style="99" customWidth="1"/>
    <col min="266" max="267" width="4" style="99" customWidth="1"/>
    <col min="268" max="268" width="7.140625" style="99" customWidth="1"/>
    <col min="269" max="269" width="4" style="99" customWidth="1"/>
    <col min="270" max="270" width="6.42578125" style="99" customWidth="1"/>
    <col min="271" max="271" width="5" style="99" customWidth="1"/>
    <col min="272" max="280" width="4" style="99" customWidth="1"/>
    <col min="281" max="283" width="4.85546875" style="99" customWidth="1"/>
    <col min="284" max="285" width="4" style="99" customWidth="1"/>
    <col min="286" max="504" width="8.7109375" style="99"/>
    <col min="505" max="505" width="4.42578125" style="99" customWidth="1"/>
    <col min="506" max="506" width="9.85546875" style="99" customWidth="1"/>
    <col min="507" max="507" width="13.85546875" style="99" customWidth="1"/>
    <col min="508" max="515" width="4" style="99" customWidth="1"/>
    <col min="516" max="517" width="5.42578125" style="99" customWidth="1"/>
    <col min="518" max="520" width="4" style="99" customWidth="1"/>
    <col min="521" max="521" width="5.140625" style="99" customWidth="1"/>
    <col min="522" max="523" width="4" style="99" customWidth="1"/>
    <col min="524" max="524" width="7.140625" style="99" customWidth="1"/>
    <col min="525" max="525" width="4" style="99" customWidth="1"/>
    <col min="526" max="526" width="6.42578125" style="99" customWidth="1"/>
    <col min="527" max="527" width="5" style="99" customWidth="1"/>
    <col min="528" max="536" width="4" style="99" customWidth="1"/>
    <col min="537" max="539" width="4.85546875" style="99" customWidth="1"/>
    <col min="540" max="541" width="4" style="99" customWidth="1"/>
    <col min="542" max="760" width="8.7109375" style="99"/>
    <col min="761" max="761" width="4.42578125" style="99" customWidth="1"/>
    <col min="762" max="762" width="9.85546875" style="99" customWidth="1"/>
    <col min="763" max="763" width="13.85546875" style="99" customWidth="1"/>
    <col min="764" max="771" width="4" style="99" customWidth="1"/>
    <col min="772" max="773" width="5.42578125" style="99" customWidth="1"/>
    <col min="774" max="776" width="4" style="99" customWidth="1"/>
    <col min="777" max="777" width="5.140625" style="99" customWidth="1"/>
    <col min="778" max="779" width="4" style="99" customWidth="1"/>
    <col min="780" max="780" width="7.140625" style="99" customWidth="1"/>
    <col min="781" max="781" width="4" style="99" customWidth="1"/>
    <col min="782" max="782" width="6.42578125" style="99" customWidth="1"/>
    <col min="783" max="783" width="5" style="99" customWidth="1"/>
    <col min="784" max="792" width="4" style="99" customWidth="1"/>
    <col min="793" max="795" width="4.85546875" style="99" customWidth="1"/>
    <col min="796" max="797" width="4" style="99" customWidth="1"/>
    <col min="798" max="1016" width="8.7109375" style="99"/>
    <col min="1017" max="1017" width="4.42578125" style="99" customWidth="1"/>
    <col min="1018" max="1018" width="9.85546875" style="99" customWidth="1"/>
    <col min="1019" max="1019" width="13.85546875" style="99" customWidth="1"/>
    <col min="1020" max="1027" width="4" style="99" customWidth="1"/>
    <col min="1028" max="1029" width="5.42578125" style="99" customWidth="1"/>
    <col min="1030" max="1032" width="4" style="99" customWidth="1"/>
    <col min="1033" max="1033" width="5.140625" style="99" customWidth="1"/>
    <col min="1034" max="1035" width="4" style="99" customWidth="1"/>
    <col min="1036" max="1036" width="7.140625" style="99" customWidth="1"/>
    <col min="1037" max="1037" width="4" style="99" customWidth="1"/>
    <col min="1038" max="1038" width="6.42578125" style="99" customWidth="1"/>
    <col min="1039" max="1039" width="5" style="99" customWidth="1"/>
    <col min="1040" max="1048" width="4" style="99" customWidth="1"/>
    <col min="1049" max="1051" width="4.85546875" style="99" customWidth="1"/>
    <col min="1052" max="1053" width="4" style="99" customWidth="1"/>
    <col min="1054" max="1272" width="8.7109375" style="99"/>
    <col min="1273" max="1273" width="4.42578125" style="99" customWidth="1"/>
    <col min="1274" max="1274" width="9.85546875" style="99" customWidth="1"/>
    <col min="1275" max="1275" width="13.85546875" style="99" customWidth="1"/>
    <col min="1276" max="1283" width="4" style="99" customWidth="1"/>
    <col min="1284" max="1285" width="5.42578125" style="99" customWidth="1"/>
    <col min="1286" max="1288" width="4" style="99" customWidth="1"/>
    <col min="1289" max="1289" width="5.140625" style="99" customWidth="1"/>
    <col min="1290" max="1291" width="4" style="99" customWidth="1"/>
    <col min="1292" max="1292" width="7.140625" style="99" customWidth="1"/>
    <col min="1293" max="1293" width="4" style="99" customWidth="1"/>
    <col min="1294" max="1294" width="6.42578125" style="99" customWidth="1"/>
    <col min="1295" max="1295" width="5" style="99" customWidth="1"/>
    <col min="1296" max="1304" width="4" style="99" customWidth="1"/>
    <col min="1305" max="1307" width="4.85546875" style="99" customWidth="1"/>
    <col min="1308" max="1309" width="4" style="99" customWidth="1"/>
    <col min="1310" max="1528" width="8.7109375" style="99"/>
    <col min="1529" max="1529" width="4.42578125" style="99" customWidth="1"/>
    <col min="1530" max="1530" width="9.85546875" style="99" customWidth="1"/>
    <col min="1531" max="1531" width="13.85546875" style="99" customWidth="1"/>
    <col min="1532" max="1539" width="4" style="99" customWidth="1"/>
    <col min="1540" max="1541" width="5.42578125" style="99" customWidth="1"/>
    <col min="1542" max="1544" width="4" style="99" customWidth="1"/>
    <col min="1545" max="1545" width="5.140625" style="99" customWidth="1"/>
    <col min="1546" max="1547" width="4" style="99" customWidth="1"/>
    <col min="1548" max="1548" width="7.140625" style="99" customWidth="1"/>
    <col min="1549" max="1549" width="4" style="99" customWidth="1"/>
    <col min="1550" max="1550" width="6.42578125" style="99" customWidth="1"/>
    <col min="1551" max="1551" width="5" style="99" customWidth="1"/>
    <col min="1552" max="1560" width="4" style="99" customWidth="1"/>
    <col min="1561" max="1563" width="4.85546875" style="99" customWidth="1"/>
    <col min="1564" max="1565" width="4" style="99" customWidth="1"/>
    <col min="1566" max="1784" width="8.7109375" style="99"/>
    <col min="1785" max="1785" width="4.42578125" style="99" customWidth="1"/>
    <col min="1786" max="1786" width="9.85546875" style="99" customWidth="1"/>
    <col min="1787" max="1787" width="13.85546875" style="99" customWidth="1"/>
    <col min="1788" max="1795" width="4" style="99" customWidth="1"/>
    <col min="1796" max="1797" width="5.42578125" style="99" customWidth="1"/>
    <col min="1798" max="1800" width="4" style="99" customWidth="1"/>
    <col min="1801" max="1801" width="5.140625" style="99" customWidth="1"/>
    <col min="1802" max="1803" width="4" style="99" customWidth="1"/>
    <col min="1804" max="1804" width="7.140625" style="99" customWidth="1"/>
    <col min="1805" max="1805" width="4" style="99" customWidth="1"/>
    <col min="1806" max="1806" width="6.42578125" style="99" customWidth="1"/>
    <col min="1807" max="1807" width="5" style="99" customWidth="1"/>
    <col min="1808" max="1816" width="4" style="99" customWidth="1"/>
    <col min="1817" max="1819" width="4.85546875" style="99" customWidth="1"/>
    <col min="1820" max="1821" width="4" style="99" customWidth="1"/>
    <col min="1822" max="2040" width="8.7109375" style="99"/>
    <col min="2041" max="2041" width="4.42578125" style="99" customWidth="1"/>
    <col min="2042" max="2042" width="9.85546875" style="99" customWidth="1"/>
    <col min="2043" max="2043" width="13.85546875" style="99" customWidth="1"/>
    <col min="2044" max="2051" width="4" style="99" customWidth="1"/>
    <col min="2052" max="2053" width="5.42578125" style="99" customWidth="1"/>
    <col min="2054" max="2056" width="4" style="99" customWidth="1"/>
    <col min="2057" max="2057" width="5.140625" style="99" customWidth="1"/>
    <col min="2058" max="2059" width="4" style="99" customWidth="1"/>
    <col min="2060" max="2060" width="7.140625" style="99" customWidth="1"/>
    <col min="2061" max="2061" width="4" style="99" customWidth="1"/>
    <col min="2062" max="2062" width="6.42578125" style="99" customWidth="1"/>
    <col min="2063" max="2063" width="5" style="99" customWidth="1"/>
    <col min="2064" max="2072" width="4" style="99" customWidth="1"/>
    <col min="2073" max="2075" width="4.85546875" style="99" customWidth="1"/>
    <col min="2076" max="2077" width="4" style="99" customWidth="1"/>
    <col min="2078" max="2296" width="8.7109375" style="99"/>
    <col min="2297" max="2297" width="4.42578125" style="99" customWidth="1"/>
    <col min="2298" max="2298" width="9.85546875" style="99" customWidth="1"/>
    <col min="2299" max="2299" width="13.85546875" style="99" customWidth="1"/>
    <col min="2300" max="2307" width="4" style="99" customWidth="1"/>
    <col min="2308" max="2309" width="5.42578125" style="99" customWidth="1"/>
    <col min="2310" max="2312" width="4" style="99" customWidth="1"/>
    <col min="2313" max="2313" width="5.140625" style="99" customWidth="1"/>
    <col min="2314" max="2315" width="4" style="99" customWidth="1"/>
    <col min="2316" max="2316" width="7.140625" style="99" customWidth="1"/>
    <col min="2317" max="2317" width="4" style="99" customWidth="1"/>
    <col min="2318" max="2318" width="6.42578125" style="99" customWidth="1"/>
    <col min="2319" max="2319" width="5" style="99" customWidth="1"/>
    <col min="2320" max="2328" width="4" style="99" customWidth="1"/>
    <col min="2329" max="2331" width="4.85546875" style="99" customWidth="1"/>
    <col min="2332" max="2333" width="4" style="99" customWidth="1"/>
    <col min="2334" max="2552" width="8.7109375" style="99"/>
    <col min="2553" max="2553" width="4.42578125" style="99" customWidth="1"/>
    <col min="2554" max="2554" width="9.85546875" style="99" customWidth="1"/>
    <col min="2555" max="2555" width="13.85546875" style="99" customWidth="1"/>
    <col min="2556" max="2563" width="4" style="99" customWidth="1"/>
    <col min="2564" max="2565" width="5.42578125" style="99" customWidth="1"/>
    <col min="2566" max="2568" width="4" style="99" customWidth="1"/>
    <col min="2569" max="2569" width="5.140625" style="99" customWidth="1"/>
    <col min="2570" max="2571" width="4" style="99" customWidth="1"/>
    <col min="2572" max="2572" width="7.140625" style="99" customWidth="1"/>
    <col min="2573" max="2573" width="4" style="99" customWidth="1"/>
    <col min="2574" max="2574" width="6.42578125" style="99" customWidth="1"/>
    <col min="2575" max="2575" width="5" style="99" customWidth="1"/>
    <col min="2576" max="2584" width="4" style="99" customWidth="1"/>
    <col min="2585" max="2587" width="4.85546875" style="99" customWidth="1"/>
    <col min="2588" max="2589" width="4" style="99" customWidth="1"/>
    <col min="2590" max="2808" width="8.7109375" style="99"/>
    <col min="2809" max="2809" width="4.42578125" style="99" customWidth="1"/>
    <col min="2810" max="2810" width="9.85546875" style="99" customWidth="1"/>
    <col min="2811" max="2811" width="13.85546875" style="99" customWidth="1"/>
    <col min="2812" max="2819" width="4" style="99" customWidth="1"/>
    <col min="2820" max="2821" width="5.42578125" style="99" customWidth="1"/>
    <col min="2822" max="2824" width="4" style="99" customWidth="1"/>
    <col min="2825" max="2825" width="5.140625" style="99" customWidth="1"/>
    <col min="2826" max="2827" width="4" style="99" customWidth="1"/>
    <col min="2828" max="2828" width="7.140625" style="99" customWidth="1"/>
    <col min="2829" max="2829" width="4" style="99" customWidth="1"/>
    <col min="2830" max="2830" width="6.42578125" style="99" customWidth="1"/>
    <col min="2831" max="2831" width="5" style="99" customWidth="1"/>
    <col min="2832" max="2840" width="4" style="99" customWidth="1"/>
    <col min="2841" max="2843" width="4.85546875" style="99" customWidth="1"/>
    <col min="2844" max="2845" width="4" style="99" customWidth="1"/>
    <col min="2846" max="3064" width="8.7109375" style="99"/>
    <col min="3065" max="3065" width="4.42578125" style="99" customWidth="1"/>
    <col min="3066" max="3066" width="9.85546875" style="99" customWidth="1"/>
    <col min="3067" max="3067" width="13.85546875" style="99" customWidth="1"/>
    <col min="3068" max="3075" width="4" style="99" customWidth="1"/>
    <col min="3076" max="3077" width="5.42578125" style="99" customWidth="1"/>
    <col min="3078" max="3080" width="4" style="99" customWidth="1"/>
    <col min="3081" max="3081" width="5.140625" style="99" customWidth="1"/>
    <col min="3082" max="3083" width="4" style="99" customWidth="1"/>
    <col min="3084" max="3084" width="7.140625" style="99" customWidth="1"/>
    <col min="3085" max="3085" width="4" style="99" customWidth="1"/>
    <col min="3086" max="3086" width="6.42578125" style="99" customWidth="1"/>
    <col min="3087" max="3087" width="5" style="99" customWidth="1"/>
    <col min="3088" max="3096" width="4" style="99" customWidth="1"/>
    <col min="3097" max="3099" width="4.85546875" style="99" customWidth="1"/>
    <col min="3100" max="3101" width="4" style="99" customWidth="1"/>
    <col min="3102" max="3320" width="8.7109375" style="99"/>
    <col min="3321" max="3321" width="4.42578125" style="99" customWidth="1"/>
    <col min="3322" max="3322" width="9.85546875" style="99" customWidth="1"/>
    <col min="3323" max="3323" width="13.85546875" style="99" customWidth="1"/>
    <col min="3324" max="3331" width="4" style="99" customWidth="1"/>
    <col min="3332" max="3333" width="5.42578125" style="99" customWidth="1"/>
    <col min="3334" max="3336" width="4" style="99" customWidth="1"/>
    <col min="3337" max="3337" width="5.140625" style="99" customWidth="1"/>
    <col min="3338" max="3339" width="4" style="99" customWidth="1"/>
    <col min="3340" max="3340" width="7.140625" style="99" customWidth="1"/>
    <col min="3341" max="3341" width="4" style="99" customWidth="1"/>
    <col min="3342" max="3342" width="6.42578125" style="99" customWidth="1"/>
    <col min="3343" max="3343" width="5" style="99" customWidth="1"/>
    <col min="3344" max="3352" width="4" style="99" customWidth="1"/>
    <col min="3353" max="3355" width="4.85546875" style="99" customWidth="1"/>
    <col min="3356" max="3357" width="4" style="99" customWidth="1"/>
    <col min="3358" max="3576" width="8.7109375" style="99"/>
    <col min="3577" max="3577" width="4.42578125" style="99" customWidth="1"/>
    <col min="3578" max="3578" width="9.85546875" style="99" customWidth="1"/>
    <col min="3579" max="3579" width="13.85546875" style="99" customWidth="1"/>
    <col min="3580" max="3587" width="4" style="99" customWidth="1"/>
    <col min="3588" max="3589" width="5.42578125" style="99" customWidth="1"/>
    <col min="3590" max="3592" width="4" style="99" customWidth="1"/>
    <col min="3593" max="3593" width="5.140625" style="99" customWidth="1"/>
    <col min="3594" max="3595" width="4" style="99" customWidth="1"/>
    <col min="3596" max="3596" width="7.140625" style="99" customWidth="1"/>
    <col min="3597" max="3597" width="4" style="99" customWidth="1"/>
    <col min="3598" max="3598" width="6.42578125" style="99" customWidth="1"/>
    <col min="3599" max="3599" width="5" style="99" customWidth="1"/>
    <col min="3600" max="3608" width="4" style="99" customWidth="1"/>
    <col min="3609" max="3611" width="4.85546875" style="99" customWidth="1"/>
    <col min="3612" max="3613" width="4" style="99" customWidth="1"/>
    <col min="3614" max="3832" width="8.7109375" style="99"/>
    <col min="3833" max="3833" width="4.42578125" style="99" customWidth="1"/>
    <col min="3834" max="3834" width="9.85546875" style="99" customWidth="1"/>
    <col min="3835" max="3835" width="13.85546875" style="99" customWidth="1"/>
    <col min="3836" max="3843" width="4" style="99" customWidth="1"/>
    <col min="3844" max="3845" width="5.42578125" style="99" customWidth="1"/>
    <col min="3846" max="3848" width="4" style="99" customWidth="1"/>
    <col min="3849" max="3849" width="5.140625" style="99" customWidth="1"/>
    <col min="3850" max="3851" width="4" style="99" customWidth="1"/>
    <col min="3852" max="3852" width="7.140625" style="99" customWidth="1"/>
    <col min="3853" max="3853" width="4" style="99" customWidth="1"/>
    <col min="3854" max="3854" width="6.42578125" style="99" customWidth="1"/>
    <col min="3855" max="3855" width="5" style="99" customWidth="1"/>
    <col min="3856" max="3864" width="4" style="99" customWidth="1"/>
    <col min="3865" max="3867" width="4.85546875" style="99" customWidth="1"/>
    <col min="3868" max="3869" width="4" style="99" customWidth="1"/>
    <col min="3870" max="4088" width="8.7109375" style="99"/>
    <col min="4089" max="4089" width="4.42578125" style="99" customWidth="1"/>
    <col min="4090" max="4090" width="9.85546875" style="99" customWidth="1"/>
    <col min="4091" max="4091" width="13.85546875" style="99" customWidth="1"/>
    <col min="4092" max="4099" width="4" style="99" customWidth="1"/>
    <col min="4100" max="4101" width="5.42578125" style="99" customWidth="1"/>
    <col min="4102" max="4104" width="4" style="99" customWidth="1"/>
    <col min="4105" max="4105" width="5.140625" style="99" customWidth="1"/>
    <col min="4106" max="4107" width="4" style="99" customWidth="1"/>
    <col min="4108" max="4108" width="7.140625" style="99" customWidth="1"/>
    <col min="4109" max="4109" width="4" style="99" customWidth="1"/>
    <col min="4110" max="4110" width="6.42578125" style="99" customWidth="1"/>
    <col min="4111" max="4111" width="5" style="99" customWidth="1"/>
    <col min="4112" max="4120" width="4" style="99" customWidth="1"/>
    <col min="4121" max="4123" width="4.85546875" style="99" customWidth="1"/>
    <col min="4124" max="4125" width="4" style="99" customWidth="1"/>
    <col min="4126" max="4344" width="8.7109375" style="99"/>
    <col min="4345" max="4345" width="4.42578125" style="99" customWidth="1"/>
    <col min="4346" max="4346" width="9.85546875" style="99" customWidth="1"/>
    <col min="4347" max="4347" width="13.85546875" style="99" customWidth="1"/>
    <col min="4348" max="4355" width="4" style="99" customWidth="1"/>
    <col min="4356" max="4357" width="5.42578125" style="99" customWidth="1"/>
    <col min="4358" max="4360" width="4" style="99" customWidth="1"/>
    <col min="4361" max="4361" width="5.140625" style="99" customWidth="1"/>
    <col min="4362" max="4363" width="4" style="99" customWidth="1"/>
    <col min="4364" max="4364" width="7.140625" style="99" customWidth="1"/>
    <col min="4365" max="4365" width="4" style="99" customWidth="1"/>
    <col min="4366" max="4366" width="6.42578125" style="99" customWidth="1"/>
    <col min="4367" max="4367" width="5" style="99" customWidth="1"/>
    <col min="4368" max="4376" width="4" style="99" customWidth="1"/>
    <col min="4377" max="4379" width="4.85546875" style="99" customWidth="1"/>
    <col min="4380" max="4381" width="4" style="99" customWidth="1"/>
    <col min="4382" max="4600" width="8.7109375" style="99"/>
    <col min="4601" max="4601" width="4.42578125" style="99" customWidth="1"/>
    <col min="4602" max="4602" width="9.85546875" style="99" customWidth="1"/>
    <col min="4603" max="4603" width="13.85546875" style="99" customWidth="1"/>
    <col min="4604" max="4611" width="4" style="99" customWidth="1"/>
    <col min="4612" max="4613" width="5.42578125" style="99" customWidth="1"/>
    <col min="4614" max="4616" width="4" style="99" customWidth="1"/>
    <col min="4617" max="4617" width="5.140625" style="99" customWidth="1"/>
    <col min="4618" max="4619" width="4" style="99" customWidth="1"/>
    <col min="4620" max="4620" width="7.140625" style="99" customWidth="1"/>
    <col min="4621" max="4621" width="4" style="99" customWidth="1"/>
    <col min="4622" max="4622" width="6.42578125" style="99" customWidth="1"/>
    <col min="4623" max="4623" width="5" style="99" customWidth="1"/>
    <col min="4624" max="4632" width="4" style="99" customWidth="1"/>
    <col min="4633" max="4635" width="4.85546875" style="99" customWidth="1"/>
    <col min="4636" max="4637" width="4" style="99" customWidth="1"/>
    <col min="4638" max="4856" width="8.7109375" style="99"/>
    <col min="4857" max="4857" width="4.42578125" style="99" customWidth="1"/>
    <col min="4858" max="4858" width="9.85546875" style="99" customWidth="1"/>
    <col min="4859" max="4859" width="13.85546875" style="99" customWidth="1"/>
    <col min="4860" max="4867" width="4" style="99" customWidth="1"/>
    <col min="4868" max="4869" width="5.42578125" style="99" customWidth="1"/>
    <col min="4870" max="4872" width="4" style="99" customWidth="1"/>
    <col min="4873" max="4873" width="5.140625" style="99" customWidth="1"/>
    <col min="4874" max="4875" width="4" style="99" customWidth="1"/>
    <col min="4876" max="4876" width="7.140625" style="99" customWidth="1"/>
    <col min="4877" max="4877" width="4" style="99" customWidth="1"/>
    <col min="4878" max="4878" width="6.42578125" style="99" customWidth="1"/>
    <col min="4879" max="4879" width="5" style="99" customWidth="1"/>
    <col min="4880" max="4888" width="4" style="99" customWidth="1"/>
    <col min="4889" max="4891" width="4.85546875" style="99" customWidth="1"/>
    <col min="4892" max="4893" width="4" style="99" customWidth="1"/>
    <col min="4894" max="5112" width="8.7109375" style="99"/>
    <col min="5113" max="5113" width="4.42578125" style="99" customWidth="1"/>
    <col min="5114" max="5114" width="9.85546875" style="99" customWidth="1"/>
    <col min="5115" max="5115" width="13.85546875" style="99" customWidth="1"/>
    <col min="5116" max="5123" width="4" style="99" customWidth="1"/>
    <col min="5124" max="5125" width="5.42578125" style="99" customWidth="1"/>
    <col min="5126" max="5128" width="4" style="99" customWidth="1"/>
    <col min="5129" max="5129" width="5.140625" style="99" customWidth="1"/>
    <col min="5130" max="5131" width="4" style="99" customWidth="1"/>
    <col min="5132" max="5132" width="7.140625" style="99" customWidth="1"/>
    <col min="5133" max="5133" width="4" style="99" customWidth="1"/>
    <col min="5134" max="5134" width="6.42578125" style="99" customWidth="1"/>
    <col min="5135" max="5135" width="5" style="99" customWidth="1"/>
    <col min="5136" max="5144" width="4" style="99" customWidth="1"/>
    <col min="5145" max="5147" width="4.85546875" style="99" customWidth="1"/>
    <col min="5148" max="5149" width="4" style="99" customWidth="1"/>
    <col min="5150" max="5368" width="8.7109375" style="99"/>
    <col min="5369" max="5369" width="4.42578125" style="99" customWidth="1"/>
    <col min="5370" max="5370" width="9.85546875" style="99" customWidth="1"/>
    <col min="5371" max="5371" width="13.85546875" style="99" customWidth="1"/>
    <col min="5372" max="5379" width="4" style="99" customWidth="1"/>
    <col min="5380" max="5381" width="5.42578125" style="99" customWidth="1"/>
    <col min="5382" max="5384" width="4" style="99" customWidth="1"/>
    <col min="5385" max="5385" width="5.140625" style="99" customWidth="1"/>
    <col min="5386" max="5387" width="4" style="99" customWidth="1"/>
    <col min="5388" max="5388" width="7.140625" style="99" customWidth="1"/>
    <col min="5389" max="5389" width="4" style="99" customWidth="1"/>
    <col min="5390" max="5390" width="6.42578125" style="99" customWidth="1"/>
    <col min="5391" max="5391" width="5" style="99" customWidth="1"/>
    <col min="5392" max="5400" width="4" style="99" customWidth="1"/>
    <col min="5401" max="5403" width="4.85546875" style="99" customWidth="1"/>
    <col min="5404" max="5405" width="4" style="99" customWidth="1"/>
    <col min="5406" max="5624" width="8.7109375" style="99"/>
    <col min="5625" max="5625" width="4.42578125" style="99" customWidth="1"/>
    <col min="5626" max="5626" width="9.85546875" style="99" customWidth="1"/>
    <col min="5627" max="5627" width="13.85546875" style="99" customWidth="1"/>
    <col min="5628" max="5635" width="4" style="99" customWidth="1"/>
    <col min="5636" max="5637" width="5.42578125" style="99" customWidth="1"/>
    <col min="5638" max="5640" width="4" style="99" customWidth="1"/>
    <col min="5641" max="5641" width="5.140625" style="99" customWidth="1"/>
    <col min="5642" max="5643" width="4" style="99" customWidth="1"/>
    <col min="5644" max="5644" width="7.140625" style="99" customWidth="1"/>
    <col min="5645" max="5645" width="4" style="99" customWidth="1"/>
    <col min="5646" max="5646" width="6.42578125" style="99" customWidth="1"/>
    <col min="5647" max="5647" width="5" style="99" customWidth="1"/>
    <col min="5648" max="5656" width="4" style="99" customWidth="1"/>
    <col min="5657" max="5659" width="4.85546875" style="99" customWidth="1"/>
    <col min="5660" max="5661" width="4" style="99" customWidth="1"/>
    <col min="5662" max="5880" width="8.7109375" style="99"/>
    <col min="5881" max="5881" width="4.42578125" style="99" customWidth="1"/>
    <col min="5882" max="5882" width="9.85546875" style="99" customWidth="1"/>
    <col min="5883" max="5883" width="13.85546875" style="99" customWidth="1"/>
    <col min="5884" max="5891" width="4" style="99" customWidth="1"/>
    <col min="5892" max="5893" width="5.42578125" style="99" customWidth="1"/>
    <col min="5894" max="5896" width="4" style="99" customWidth="1"/>
    <col min="5897" max="5897" width="5.140625" style="99" customWidth="1"/>
    <col min="5898" max="5899" width="4" style="99" customWidth="1"/>
    <col min="5900" max="5900" width="7.140625" style="99" customWidth="1"/>
    <col min="5901" max="5901" width="4" style="99" customWidth="1"/>
    <col min="5902" max="5902" width="6.42578125" style="99" customWidth="1"/>
    <col min="5903" max="5903" width="5" style="99" customWidth="1"/>
    <col min="5904" max="5912" width="4" style="99" customWidth="1"/>
    <col min="5913" max="5915" width="4.85546875" style="99" customWidth="1"/>
    <col min="5916" max="5917" width="4" style="99" customWidth="1"/>
    <col min="5918" max="6136" width="8.7109375" style="99"/>
    <col min="6137" max="6137" width="4.42578125" style="99" customWidth="1"/>
    <col min="6138" max="6138" width="9.85546875" style="99" customWidth="1"/>
    <col min="6139" max="6139" width="13.85546875" style="99" customWidth="1"/>
    <col min="6140" max="6147" width="4" style="99" customWidth="1"/>
    <col min="6148" max="6149" width="5.42578125" style="99" customWidth="1"/>
    <col min="6150" max="6152" width="4" style="99" customWidth="1"/>
    <col min="6153" max="6153" width="5.140625" style="99" customWidth="1"/>
    <col min="6154" max="6155" width="4" style="99" customWidth="1"/>
    <col min="6156" max="6156" width="7.140625" style="99" customWidth="1"/>
    <col min="6157" max="6157" width="4" style="99" customWidth="1"/>
    <col min="6158" max="6158" width="6.42578125" style="99" customWidth="1"/>
    <col min="6159" max="6159" width="5" style="99" customWidth="1"/>
    <col min="6160" max="6168" width="4" style="99" customWidth="1"/>
    <col min="6169" max="6171" width="4.85546875" style="99" customWidth="1"/>
    <col min="6172" max="6173" width="4" style="99" customWidth="1"/>
    <col min="6174" max="6392" width="8.7109375" style="99"/>
    <col min="6393" max="6393" width="4.42578125" style="99" customWidth="1"/>
    <col min="6394" max="6394" width="9.85546875" style="99" customWidth="1"/>
    <col min="6395" max="6395" width="13.85546875" style="99" customWidth="1"/>
    <col min="6396" max="6403" width="4" style="99" customWidth="1"/>
    <col min="6404" max="6405" width="5.42578125" style="99" customWidth="1"/>
    <col min="6406" max="6408" width="4" style="99" customWidth="1"/>
    <col min="6409" max="6409" width="5.140625" style="99" customWidth="1"/>
    <col min="6410" max="6411" width="4" style="99" customWidth="1"/>
    <col min="6412" max="6412" width="7.140625" style="99" customWidth="1"/>
    <col min="6413" max="6413" width="4" style="99" customWidth="1"/>
    <col min="6414" max="6414" width="6.42578125" style="99" customWidth="1"/>
    <col min="6415" max="6415" width="5" style="99" customWidth="1"/>
    <col min="6416" max="6424" width="4" style="99" customWidth="1"/>
    <col min="6425" max="6427" width="4.85546875" style="99" customWidth="1"/>
    <col min="6428" max="6429" width="4" style="99" customWidth="1"/>
    <col min="6430" max="6648" width="8.7109375" style="99"/>
    <col min="6649" max="6649" width="4.42578125" style="99" customWidth="1"/>
    <col min="6650" max="6650" width="9.85546875" style="99" customWidth="1"/>
    <col min="6651" max="6651" width="13.85546875" style="99" customWidth="1"/>
    <col min="6652" max="6659" width="4" style="99" customWidth="1"/>
    <col min="6660" max="6661" width="5.42578125" style="99" customWidth="1"/>
    <col min="6662" max="6664" width="4" style="99" customWidth="1"/>
    <col min="6665" max="6665" width="5.140625" style="99" customWidth="1"/>
    <col min="6666" max="6667" width="4" style="99" customWidth="1"/>
    <col min="6668" max="6668" width="7.140625" style="99" customWidth="1"/>
    <col min="6669" max="6669" width="4" style="99" customWidth="1"/>
    <col min="6670" max="6670" width="6.42578125" style="99" customWidth="1"/>
    <col min="6671" max="6671" width="5" style="99" customWidth="1"/>
    <col min="6672" max="6680" width="4" style="99" customWidth="1"/>
    <col min="6681" max="6683" width="4.85546875" style="99" customWidth="1"/>
    <col min="6684" max="6685" width="4" style="99" customWidth="1"/>
    <col min="6686" max="6904" width="8.7109375" style="99"/>
    <col min="6905" max="6905" width="4.42578125" style="99" customWidth="1"/>
    <col min="6906" max="6906" width="9.85546875" style="99" customWidth="1"/>
    <col min="6907" max="6907" width="13.85546875" style="99" customWidth="1"/>
    <col min="6908" max="6915" width="4" style="99" customWidth="1"/>
    <col min="6916" max="6917" width="5.42578125" style="99" customWidth="1"/>
    <col min="6918" max="6920" width="4" style="99" customWidth="1"/>
    <col min="6921" max="6921" width="5.140625" style="99" customWidth="1"/>
    <col min="6922" max="6923" width="4" style="99" customWidth="1"/>
    <col min="6924" max="6924" width="7.140625" style="99" customWidth="1"/>
    <col min="6925" max="6925" width="4" style="99" customWidth="1"/>
    <col min="6926" max="6926" width="6.42578125" style="99" customWidth="1"/>
    <col min="6927" max="6927" width="5" style="99" customWidth="1"/>
    <col min="6928" max="6936" width="4" style="99" customWidth="1"/>
    <col min="6937" max="6939" width="4.85546875" style="99" customWidth="1"/>
    <col min="6940" max="6941" width="4" style="99" customWidth="1"/>
    <col min="6942" max="7160" width="8.7109375" style="99"/>
    <col min="7161" max="7161" width="4.42578125" style="99" customWidth="1"/>
    <col min="7162" max="7162" width="9.85546875" style="99" customWidth="1"/>
    <col min="7163" max="7163" width="13.85546875" style="99" customWidth="1"/>
    <col min="7164" max="7171" width="4" style="99" customWidth="1"/>
    <col min="7172" max="7173" width="5.42578125" style="99" customWidth="1"/>
    <col min="7174" max="7176" width="4" style="99" customWidth="1"/>
    <col min="7177" max="7177" width="5.140625" style="99" customWidth="1"/>
    <col min="7178" max="7179" width="4" style="99" customWidth="1"/>
    <col min="7180" max="7180" width="7.140625" style="99" customWidth="1"/>
    <col min="7181" max="7181" width="4" style="99" customWidth="1"/>
    <col min="7182" max="7182" width="6.42578125" style="99" customWidth="1"/>
    <col min="7183" max="7183" width="5" style="99" customWidth="1"/>
    <col min="7184" max="7192" width="4" style="99" customWidth="1"/>
    <col min="7193" max="7195" width="4.85546875" style="99" customWidth="1"/>
    <col min="7196" max="7197" width="4" style="99" customWidth="1"/>
    <col min="7198" max="7416" width="8.7109375" style="99"/>
    <col min="7417" max="7417" width="4.42578125" style="99" customWidth="1"/>
    <col min="7418" max="7418" width="9.85546875" style="99" customWidth="1"/>
    <col min="7419" max="7419" width="13.85546875" style="99" customWidth="1"/>
    <col min="7420" max="7427" width="4" style="99" customWidth="1"/>
    <col min="7428" max="7429" width="5.42578125" style="99" customWidth="1"/>
    <col min="7430" max="7432" width="4" style="99" customWidth="1"/>
    <col min="7433" max="7433" width="5.140625" style="99" customWidth="1"/>
    <col min="7434" max="7435" width="4" style="99" customWidth="1"/>
    <col min="7436" max="7436" width="7.140625" style="99" customWidth="1"/>
    <col min="7437" max="7437" width="4" style="99" customWidth="1"/>
    <col min="7438" max="7438" width="6.42578125" style="99" customWidth="1"/>
    <col min="7439" max="7439" width="5" style="99" customWidth="1"/>
    <col min="7440" max="7448" width="4" style="99" customWidth="1"/>
    <col min="7449" max="7451" width="4.85546875" style="99" customWidth="1"/>
    <col min="7452" max="7453" width="4" style="99" customWidth="1"/>
    <col min="7454" max="7672" width="8.7109375" style="99"/>
    <col min="7673" max="7673" width="4.42578125" style="99" customWidth="1"/>
    <col min="7674" max="7674" width="9.85546875" style="99" customWidth="1"/>
    <col min="7675" max="7675" width="13.85546875" style="99" customWidth="1"/>
    <col min="7676" max="7683" width="4" style="99" customWidth="1"/>
    <col min="7684" max="7685" width="5.42578125" style="99" customWidth="1"/>
    <col min="7686" max="7688" width="4" style="99" customWidth="1"/>
    <col min="7689" max="7689" width="5.140625" style="99" customWidth="1"/>
    <col min="7690" max="7691" width="4" style="99" customWidth="1"/>
    <col min="7692" max="7692" width="7.140625" style="99" customWidth="1"/>
    <col min="7693" max="7693" width="4" style="99" customWidth="1"/>
    <col min="7694" max="7694" width="6.42578125" style="99" customWidth="1"/>
    <col min="7695" max="7695" width="5" style="99" customWidth="1"/>
    <col min="7696" max="7704" width="4" style="99" customWidth="1"/>
    <col min="7705" max="7707" width="4.85546875" style="99" customWidth="1"/>
    <col min="7708" max="7709" width="4" style="99" customWidth="1"/>
    <col min="7710" max="7928" width="8.7109375" style="99"/>
    <col min="7929" max="7929" width="4.42578125" style="99" customWidth="1"/>
    <col min="7930" max="7930" width="9.85546875" style="99" customWidth="1"/>
    <col min="7931" max="7931" width="13.85546875" style="99" customWidth="1"/>
    <col min="7932" max="7939" width="4" style="99" customWidth="1"/>
    <col min="7940" max="7941" width="5.42578125" style="99" customWidth="1"/>
    <col min="7942" max="7944" width="4" style="99" customWidth="1"/>
    <col min="7945" max="7945" width="5.140625" style="99" customWidth="1"/>
    <col min="7946" max="7947" width="4" style="99" customWidth="1"/>
    <col min="7948" max="7948" width="7.140625" style="99" customWidth="1"/>
    <col min="7949" max="7949" width="4" style="99" customWidth="1"/>
    <col min="7950" max="7950" width="6.42578125" style="99" customWidth="1"/>
    <col min="7951" max="7951" width="5" style="99" customWidth="1"/>
    <col min="7952" max="7960" width="4" style="99" customWidth="1"/>
    <col min="7961" max="7963" width="4.85546875" style="99" customWidth="1"/>
    <col min="7964" max="7965" width="4" style="99" customWidth="1"/>
    <col min="7966" max="8184" width="8.7109375" style="99"/>
    <col min="8185" max="8185" width="4.42578125" style="99" customWidth="1"/>
    <col min="8186" max="8186" width="9.85546875" style="99" customWidth="1"/>
    <col min="8187" max="8187" width="13.85546875" style="99" customWidth="1"/>
    <col min="8188" max="8195" width="4" style="99" customWidth="1"/>
    <col min="8196" max="8197" width="5.42578125" style="99" customWidth="1"/>
    <col min="8198" max="8200" width="4" style="99" customWidth="1"/>
    <col min="8201" max="8201" width="5.140625" style="99" customWidth="1"/>
    <col min="8202" max="8203" width="4" style="99" customWidth="1"/>
    <col min="8204" max="8204" width="7.140625" style="99" customWidth="1"/>
    <col min="8205" max="8205" width="4" style="99" customWidth="1"/>
    <col min="8206" max="8206" width="6.42578125" style="99" customWidth="1"/>
    <col min="8207" max="8207" width="5" style="99" customWidth="1"/>
    <col min="8208" max="8216" width="4" style="99" customWidth="1"/>
    <col min="8217" max="8219" width="4.85546875" style="99" customWidth="1"/>
    <col min="8220" max="8221" width="4" style="99" customWidth="1"/>
    <col min="8222" max="8440" width="8.7109375" style="99"/>
    <col min="8441" max="8441" width="4.42578125" style="99" customWidth="1"/>
    <col min="8442" max="8442" width="9.85546875" style="99" customWidth="1"/>
    <col min="8443" max="8443" width="13.85546875" style="99" customWidth="1"/>
    <col min="8444" max="8451" width="4" style="99" customWidth="1"/>
    <col min="8452" max="8453" width="5.42578125" style="99" customWidth="1"/>
    <col min="8454" max="8456" width="4" style="99" customWidth="1"/>
    <col min="8457" max="8457" width="5.140625" style="99" customWidth="1"/>
    <col min="8458" max="8459" width="4" style="99" customWidth="1"/>
    <col min="8460" max="8460" width="7.140625" style="99" customWidth="1"/>
    <col min="8461" max="8461" width="4" style="99" customWidth="1"/>
    <col min="8462" max="8462" width="6.42578125" style="99" customWidth="1"/>
    <col min="8463" max="8463" width="5" style="99" customWidth="1"/>
    <col min="8464" max="8472" width="4" style="99" customWidth="1"/>
    <col min="8473" max="8475" width="4.85546875" style="99" customWidth="1"/>
    <col min="8476" max="8477" width="4" style="99" customWidth="1"/>
    <col min="8478" max="8696" width="8.7109375" style="99"/>
    <col min="8697" max="8697" width="4.42578125" style="99" customWidth="1"/>
    <col min="8698" max="8698" width="9.85546875" style="99" customWidth="1"/>
    <col min="8699" max="8699" width="13.85546875" style="99" customWidth="1"/>
    <col min="8700" max="8707" width="4" style="99" customWidth="1"/>
    <col min="8708" max="8709" width="5.42578125" style="99" customWidth="1"/>
    <col min="8710" max="8712" width="4" style="99" customWidth="1"/>
    <col min="8713" max="8713" width="5.140625" style="99" customWidth="1"/>
    <col min="8714" max="8715" width="4" style="99" customWidth="1"/>
    <col min="8716" max="8716" width="7.140625" style="99" customWidth="1"/>
    <col min="8717" max="8717" width="4" style="99" customWidth="1"/>
    <col min="8718" max="8718" width="6.42578125" style="99" customWidth="1"/>
    <col min="8719" max="8719" width="5" style="99" customWidth="1"/>
    <col min="8720" max="8728" width="4" style="99" customWidth="1"/>
    <col min="8729" max="8731" width="4.85546875" style="99" customWidth="1"/>
    <col min="8732" max="8733" width="4" style="99" customWidth="1"/>
    <col min="8734" max="8952" width="8.7109375" style="99"/>
    <col min="8953" max="8953" width="4.42578125" style="99" customWidth="1"/>
    <col min="8954" max="8954" width="9.85546875" style="99" customWidth="1"/>
    <col min="8955" max="8955" width="13.85546875" style="99" customWidth="1"/>
    <col min="8956" max="8963" width="4" style="99" customWidth="1"/>
    <col min="8964" max="8965" width="5.42578125" style="99" customWidth="1"/>
    <col min="8966" max="8968" width="4" style="99" customWidth="1"/>
    <col min="8969" max="8969" width="5.140625" style="99" customWidth="1"/>
    <col min="8970" max="8971" width="4" style="99" customWidth="1"/>
    <col min="8972" max="8972" width="7.140625" style="99" customWidth="1"/>
    <col min="8973" max="8973" width="4" style="99" customWidth="1"/>
    <col min="8974" max="8974" width="6.42578125" style="99" customWidth="1"/>
    <col min="8975" max="8975" width="5" style="99" customWidth="1"/>
    <col min="8976" max="8984" width="4" style="99" customWidth="1"/>
    <col min="8985" max="8987" width="4.85546875" style="99" customWidth="1"/>
    <col min="8988" max="8989" width="4" style="99" customWidth="1"/>
    <col min="8990" max="9208" width="8.7109375" style="99"/>
    <col min="9209" max="9209" width="4.42578125" style="99" customWidth="1"/>
    <col min="9210" max="9210" width="9.85546875" style="99" customWidth="1"/>
    <col min="9211" max="9211" width="13.85546875" style="99" customWidth="1"/>
    <col min="9212" max="9219" width="4" style="99" customWidth="1"/>
    <col min="9220" max="9221" width="5.42578125" style="99" customWidth="1"/>
    <col min="9222" max="9224" width="4" style="99" customWidth="1"/>
    <col min="9225" max="9225" width="5.140625" style="99" customWidth="1"/>
    <col min="9226" max="9227" width="4" style="99" customWidth="1"/>
    <col min="9228" max="9228" width="7.140625" style="99" customWidth="1"/>
    <col min="9229" max="9229" width="4" style="99" customWidth="1"/>
    <col min="9230" max="9230" width="6.42578125" style="99" customWidth="1"/>
    <col min="9231" max="9231" width="5" style="99" customWidth="1"/>
    <col min="9232" max="9240" width="4" style="99" customWidth="1"/>
    <col min="9241" max="9243" width="4.85546875" style="99" customWidth="1"/>
    <col min="9244" max="9245" width="4" style="99" customWidth="1"/>
    <col min="9246" max="9464" width="8.7109375" style="99"/>
    <col min="9465" max="9465" width="4.42578125" style="99" customWidth="1"/>
    <col min="9466" max="9466" width="9.85546875" style="99" customWidth="1"/>
    <col min="9467" max="9467" width="13.85546875" style="99" customWidth="1"/>
    <col min="9468" max="9475" width="4" style="99" customWidth="1"/>
    <col min="9476" max="9477" width="5.42578125" style="99" customWidth="1"/>
    <col min="9478" max="9480" width="4" style="99" customWidth="1"/>
    <col min="9481" max="9481" width="5.140625" style="99" customWidth="1"/>
    <col min="9482" max="9483" width="4" style="99" customWidth="1"/>
    <col min="9484" max="9484" width="7.140625" style="99" customWidth="1"/>
    <col min="9485" max="9485" width="4" style="99" customWidth="1"/>
    <col min="9486" max="9486" width="6.42578125" style="99" customWidth="1"/>
    <col min="9487" max="9487" width="5" style="99" customWidth="1"/>
    <col min="9488" max="9496" width="4" style="99" customWidth="1"/>
    <col min="9497" max="9499" width="4.85546875" style="99" customWidth="1"/>
    <col min="9500" max="9501" width="4" style="99" customWidth="1"/>
    <col min="9502" max="9720" width="8.7109375" style="99"/>
    <col min="9721" max="9721" width="4.42578125" style="99" customWidth="1"/>
    <col min="9722" max="9722" width="9.85546875" style="99" customWidth="1"/>
    <col min="9723" max="9723" width="13.85546875" style="99" customWidth="1"/>
    <col min="9724" max="9731" width="4" style="99" customWidth="1"/>
    <col min="9732" max="9733" width="5.42578125" style="99" customWidth="1"/>
    <col min="9734" max="9736" width="4" style="99" customWidth="1"/>
    <col min="9737" max="9737" width="5.140625" style="99" customWidth="1"/>
    <col min="9738" max="9739" width="4" style="99" customWidth="1"/>
    <col min="9740" max="9740" width="7.140625" style="99" customWidth="1"/>
    <col min="9741" max="9741" width="4" style="99" customWidth="1"/>
    <col min="9742" max="9742" width="6.42578125" style="99" customWidth="1"/>
    <col min="9743" max="9743" width="5" style="99" customWidth="1"/>
    <col min="9744" max="9752" width="4" style="99" customWidth="1"/>
    <col min="9753" max="9755" width="4.85546875" style="99" customWidth="1"/>
    <col min="9756" max="9757" width="4" style="99" customWidth="1"/>
    <col min="9758" max="9976" width="8.7109375" style="99"/>
    <col min="9977" max="9977" width="4.42578125" style="99" customWidth="1"/>
    <col min="9978" max="9978" width="9.85546875" style="99" customWidth="1"/>
    <col min="9979" max="9979" width="13.85546875" style="99" customWidth="1"/>
    <col min="9980" max="9987" width="4" style="99" customWidth="1"/>
    <col min="9988" max="9989" width="5.42578125" style="99" customWidth="1"/>
    <col min="9990" max="9992" width="4" style="99" customWidth="1"/>
    <col min="9993" max="9993" width="5.140625" style="99" customWidth="1"/>
    <col min="9994" max="9995" width="4" style="99" customWidth="1"/>
    <col min="9996" max="9996" width="7.140625" style="99" customWidth="1"/>
    <col min="9997" max="9997" width="4" style="99" customWidth="1"/>
    <col min="9998" max="9998" width="6.42578125" style="99" customWidth="1"/>
    <col min="9999" max="9999" width="5" style="99" customWidth="1"/>
    <col min="10000" max="10008" width="4" style="99" customWidth="1"/>
    <col min="10009" max="10011" width="4.85546875" style="99" customWidth="1"/>
    <col min="10012" max="10013" width="4" style="99" customWidth="1"/>
    <col min="10014" max="10232" width="8.7109375" style="99"/>
    <col min="10233" max="10233" width="4.42578125" style="99" customWidth="1"/>
    <col min="10234" max="10234" width="9.85546875" style="99" customWidth="1"/>
    <col min="10235" max="10235" width="13.85546875" style="99" customWidth="1"/>
    <col min="10236" max="10243" width="4" style="99" customWidth="1"/>
    <col min="10244" max="10245" width="5.42578125" style="99" customWidth="1"/>
    <col min="10246" max="10248" width="4" style="99" customWidth="1"/>
    <col min="10249" max="10249" width="5.140625" style="99" customWidth="1"/>
    <col min="10250" max="10251" width="4" style="99" customWidth="1"/>
    <col min="10252" max="10252" width="7.140625" style="99" customWidth="1"/>
    <col min="10253" max="10253" width="4" style="99" customWidth="1"/>
    <col min="10254" max="10254" width="6.42578125" style="99" customWidth="1"/>
    <col min="10255" max="10255" width="5" style="99" customWidth="1"/>
    <col min="10256" max="10264" width="4" style="99" customWidth="1"/>
    <col min="10265" max="10267" width="4.85546875" style="99" customWidth="1"/>
    <col min="10268" max="10269" width="4" style="99" customWidth="1"/>
    <col min="10270" max="10488" width="8.7109375" style="99"/>
    <col min="10489" max="10489" width="4.42578125" style="99" customWidth="1"/>
    <col min="10490" max="10490" width="9.85546875" style="99" customWidth="1"/>
    <col min="10491" max="10491" width="13.85546875" style="99" customWidth="1"/>
    <col min="10492" max="10499" width="4" style="99" customWidth="1"/>
    <col min="10500" max="10501" width="5.42578125" style="99" customWidth="1"/>
    <col min="10502" max="10504" width="4" style="99" customWidth="1"/>
    <col min="10505" max="10505" width="5.140625" style="99" customWidth="1"/>
    <col min="10506" max="10507" width="4" style="99" customWidth="1"/>
    <col min="10508" max="10508" width="7.140625" style="99" customWidth="1"/>
    <col min="10509" max="10509" width="4" style="99" customWidth="1"/>
    <col min="10510" max="10510" width="6.42578125" style="99" customWidth="1"/>
    <col min="10511" max="10511" width="5" style="99" customWidth="1"/>
    <col min="10512" max="10520" width="4" style="99" customWidth="1"/>
    <col min="10521" max="10523" width="4.85546875" style="99" customWidth="1"/>
    <col min="10524" max="10525" width="4" style="99" customWidth="1"/>
    <col min="10526" max="10744" width="8.7109375" style="99"/>
    <col min="10745" max="10745" width="4.42578125" style="99" customWidth="1"/>
    <col min="10746" max="10746" width="9.85546875" style="99" customWidth="1"/>
    <col min="10747" max="10747" width="13.85546875" style="99" customWidth="1"/>
    <col min="10748" max="10755" width="4" style="99" customWidth="1"/>
    <col min="10756" max="10757" width="5.42578125" style="99" customWidth="1"/>
    <col min="10758" max="10760" width="4" style="99" customWidth="1"/>
    <col min="10761" max="10761" width="5.140625" style="99" customWidth="1"/>
    <col min="10762" max="10763" width="4" style="99" customWidth="1"/>
    <col min="10764" max="10764" width="7.140625" style="99" customWidth="1"/>
    <col min="10765" max="10765" width="4" style="99" customWidth="1"/>
    <col min="10766" max="10766" width="6.42578125" style="99" customWidth="1"/>
    <col min="10767" max="10767" width="5" style="99" customWidth="1"/>
    <col min="10768" max="10776" width="4" style="99" customWidth="1"/>
    <col min="10777" max="10779" width="4.85546875" style="99" customWidth="1"/>
    <col min="10780" max="10781" width="4" style="99" customWidth="1"/>
    <col min="10782" max="11000" width="8.7109375" style="99"/>
    <col min="11001" max="11001" width="4.42578125" style="99" customWidth="1"/>
    <col min="11002" max="11002" width="9.85546875" style="99" customWidth="1"/>
    <col min="11003" max="11003" width="13.85546875" style="99" customWidth="1"/>
    <col min="11004" max="11011" width="4" style="99" customWidth="1"/>
    <col min="11012" max="11013" width="5.42578125" style="99" customWidth="1"/>
    <col min="11014" max="11016" width="4" style="99" customWidth="1"/>
    <col min="11017" max="11017" width="5.140625" style="99" customWidth="1"/>
    <col min="11018" max="11019" width="4" style="99" customWidth="1"/>
    <col min="11020" max="11020" width="7.140625" style="99" customWidth="1"/>
    <col min="11021" max="11021" width="4" style="99" customWidth="1"/>
    <col min="11022" max="11022" width="6.42578125" style="99" customWidth="1"/>
    <col min="11023" max="11023" width="5" style="99" customWidth="1"/>
    <col min="11024" max="11032" width="4" style="99" customWidth="1"/>
    <col min="11033" max="11035" width="4.85546875" style="99" customWidth="1"/>
    <col min="11036" max="11037" width="4" style="99" customWidth="1"/>
    <col min="11038" max="11256" width="8.7109375" style="99"/>
    <col min="11257" max="11257" width="4.42578125" style="99" customWidth="1"/>
    <col min="11258" max="11258" width="9.85546875" style="99" customWidth="1"/>
    <col min="11259" max="11259" width="13.85546875" style="99" customWidth="1"/>
    <col min="11260" max="11267" width="4" style="99" customWidth="1"/>
    <col min="11268" max="11269" width="5.42578125" style="99" customWidth="1"/>
    <col min="11270" max="11272" width="4" style="99" customWidth="1"/>
    <col min="11273" max="11273" width="5.140625" style="99" customWidth="1"/>
    <col min="11274" max="11275" width="4" style="99" customWidth="1"/>
    <col min="11276" max="11276" width="7.140625" style="99" customWidth="1"/>
    <col min="11277" max="11277" width="4" style="99" customWidth="1"/>
    <col min="11278" max="11278" width="6.42578125" style="99" customWidth="1"/>
    <col min="11279" max="11279" width="5" style="99" customWidth="1"/>
    <col min="11280" max="11288" width="4" style="99" customWidth="1"/>
    <col min="11289" max="11291" width="4.85546875" style="99" customWidth="1"/>
    <col min="11292" max="11293" width="4" style="99" customWidth="1"/>
    <col min="11294" max="11512" width="8.7109375" style="99"/>
    <col min="11513" max="11513" width="4.42578125" style="99" customWidth="1"/>
    <col min="11514" max="11514" width="9.85546875" style="99" customWidth="1"/>
    <col min="11515" max="11515" width="13.85546875" style="99" customWidth="1"/>
    <col min="11516" max="11523" width="4" style="99" customWidth="1"/>
    <col min="11524" max="11525" width="5.42578125" style="99" customWidth="1"/>
    <col min="11526" max="11528" width="4" style="99" customWidth="1"/>
    <col min="11529" max="11529" width="5.140625" style="99" customWidth="1"/>
    <col min="11530" max="11531" width="4" style="99" customWidth="1"/>
    <col min="11532" max="11532" width="7.140625" style="99" customWidth="1"/>
    <col min="11533" max="11533" width="4" style="99" customWidth="1"/>
    <col min="11534" max="11534" width="6.42578125" style="99" customWidth="1"/>
    <col min="11535" max="11535" width="5" style="99" customWidth="1"/>
    <col min="11536" max="11544" width="4" style="99" customWidth="1"/>
    <col min="11545" max="11547" width="4.85546875" style="99" customWidth="1"/>
    <col min="11548" max="11549" width="4" style="99" customWidth="1"/>
    <col min="11550" max="11768" width="8.7109375" style="99"/>
    <col min="11769" max="11769" width="4.42578125" style="99" customWidth="1"/>
    <col min="11770" max="11770" width="9.85546875" style="99" customWidth="1"/>
    <col min="11771" max="11771" width="13.85546875" style="99" customWidth="1"/>
    <col min="11772" max="11779" width="4" style="99" customWidth="1"/>
    <col min="11780" max="11781" width="5.42578125" style="99" customWidth="1"/>
    <col min="11782" max="11784" width="4" style="99" customWidth="1"/>
    <col min="11785" max="11785" width="5.140625" style="99" customWidth="1"/>
    <col min="11786" max="11787" width="4" style="99" customWidth="1"/>
    <col min="11788" max="11788" width="7.140625" style="99" customWidth="1"/>
    <col min="11789" max="11789" width="4" style="99" customWidth="1"/>
    <col min="11790" max="11790" width="6.42578125" style="99" customWidth="1"/>
    <col min="11791" max="11791" width="5" style="99" customWidth="1"/>
    <col min="11792" max="11800" width="4" style="99" customWidth="1"/>
    <col min="11801" max="11803" width="4.85546875" style="99" customWidth="1"/>
    <col min="11804" max="11805" width="4" style="99" customWidth="1"/>
    <col min="11806" max="12024" width="8.7109375" style="99"/>
    <col min="12025" max="12025" width="4.42578125" style="99" customWidth="1"/>
    <col min="12026" max="12026" width="9.85546875" style="99" customWidth="1"/>
    <col min="12027" max="12027" width="13.85546875" style="99" customWidth="1"/>
    <col min="12028" max="12035" width="4" style="99" customWidth="1"/>
    <col min="12036" max="12037" width="5.42578125" style="99" customWidth="1"/>
    <col min="12038" max="12040" width="4" style="99" customWidth="1"/>
    <col min="12041" max="12041" width="5.140625" style="99" customWidth="1"/>
    <col min="12042" max="12043" width="4" style="99" customWidth="1"/>
    <col min="12044" max="12044" width="7.140625" style="99" customWidth="1"/>
    <col min="12045" max="12045" width="4" style="99" customWidth="1"/>
    <col min="12046" max="12046" width="6.42578125" style="99" customWidth="1"/>
    <col min="12047" max="12047" width="5" style="99" customWidth="1"/>
    <col min="12048" max="12056" width="4" style="99" customWidth="1"/>
    <col min="12057" max="12059" width="4.85546875" style="99" customWidth="1"/>
    <col min="12060" max="12061" width="4" style="99" customWidth="1"/>
    <col min="12062" max="12280" width="8.7109375" style="99"/>
    <col min="12281" max="12281" width="4.42578125" style="99" customWidth="1"/>
    <col min="12282" max="12282" width="9.85546875" style="99" customWidth="1"/>
    <col min="12283" max="12283" width="13.85546875" style="99" customWidth="1"/>
    <col min="12284" max="12291" width="4" style="99" customWidth="1"/>
    <col min="12292" max="12293" width="5.42578125" style="99" customWidth="1"/>
    <col min="12294" max="12296" width="4" style="99" customWidth="1"/>
    <col min="12297" max="12297" width="5.140625" style="99" customWidth="1"/>
    <col min="12298" max="12299" width="4" style="99" customWidth="1"/>
    <col min="12300" max="12300" width="7.140625" style="99" customWidth="1"/>
    <col min="12301" max="12301" width="4" style="99" customWidth="1"/>
    <col min="12302" max="12302" width="6.42578125" style="99" customWidth="1"/>
    <col min="12303" max="12303" width="5" style="99" customWidth="1"/>
    <col min="12304" max="12312" width="4" style="99" customWidth="1"/>
    <col min="12313" max="12315" width="4.85546875" style="99" customWidth="1"/>
    <col min="12316" max="12317" width="4" style="99" customWidth="1"/>
    <col min="12318" max="12536" width="8.7109375" style="99"/>
    <col min="12537" max="12537" width="4.42578125" style="99" customWidth="1"/>
    <col min="12538" max="12538" width="9.85546875" style="99" customWidth="1"/>
    <col min="12539" max="12539" width="13.85546875" style="99" customWidth="1"/>
    <col min="12540" max="12547" width="4" style="99" customWidth="1"/>
    <col min="12548" max="12549" width="5.42578125" style="99" customWidth="1"/>
    <col min="12550" max="12552" width="4" style="99" customWidth="1"/>
    <col min="12553" max="12553" width="5.140625" style="99" customWidth="1"/>
    <col min="12554" max="12555" width="4" style="99" customWidth="1"/>
    <col min="12556" max="12556" width="7.140625" style="99" customWidth="1"/>
    <col min="12557" max="12557" width="4" style="99" customWidth="1"/>
    <col min="12558" max="12558" width="6.42578125" style="99" customWidth="1"/>
    <col min="12559" max="12559" width="5" style="99" customWidth="1"/>
    <col min="12560" max="12568" width="4" style="99" customWidth="1"/>
    <col min="12569" max="12571" width="4.85546875" style="99" customWidth="1"/>
    <col min="12572" max="12573" width="4" style="99" customWidth="1"/>
    <col min="12574" max="12792" width="8.7109375" style="99"/>
    <col min="12793" max="12793" width="4.42578125" style="99" customWidth="1"/>
    <col min="12794" max="12794" width="9.85546875" style="99" customWidth="1"/>
    <col min="12795" max="12795" width="13.85546875" style="99" customWidth="1"/>
    <col min="12796" max="12803" width="4" style="99" customWidth="1"/>
    <col min="12804" max="12805" width="5.42578125" style="99" customWidth="1"/>
    <col min="12806" max="12808" width="4" style="99" customWidth="1"/>
    <col min="12809" max="12809" width="5.140625" style="99" customWidth="1"/>
    <col min="12810" max="12811" width="4" style="99" customWidth="1"/>
    <col min="12812" max="12812" width="7.140625" style="99" customWidth="1"/>
    <col min="12813" max="12813" width="4" style="99" customWidth="1"/>
    <col min="12814" max="12814" width="6.42578125" style="99" customWidth="1"/>
    <col min="12815" max="12815" width="5" style="99" customWidth="1"/>
    <col min="12816" max="12824" width="4" style="99" customWidth="1"/>
    <col min="12825" max="12827" width="4.85546875" style="99" customWidth="1"/>
    <col min="12828" max="12829" width="4" style="99" customWidth="1"/>
    <col min="12830" max="13048" width="8.7109375" style="99"/>
    <col min="13049" max="13049" width="4.42578125" style="99" customWidth="1"/>
    <col min="13050" max="13050" width="9.85546875" style="99" customWidth="1"/>
    <col min="13051" max="13051" width="13.85546875" style="99" customWidth="1"/>
    <col min="13052" max="13059" width="4" style="99" customWidth="1"/>
    <col min="13060" max="13061" width="5.42578125" style="99" customWidth="1"/>
    <col min="13062" max="13064" width="4" style="99" customWidth="1"/>
    <col min="13065" max="13065" width="5.140625" style="99" customWidth="1"/>
    <col min="13066" max="13067" width="4" style="99" customWidth="1"/>
    <col min="13068" max="13068" width="7.140625" style="99" customWidth="1"/>
    <col min="13069" max="13069" width="4" style="99" customWidth="1"/>
    <col min="13070" max="13070" width="6.42578125" style="99" customWidth="1"/>
    <col min="13071" max="13071" width="5" style="99" customWidth="1"/>
    <col min="13072" max="13080" width="4" style="99" customWidth="1"/>
    <col min="13081" max="13083" width="4.85546875" style="99" customWidth="1"/>
    <col min="13084" max="13085" width="4" style="99" customWidth="1"/>
    <col min="13086" max="13304" width="8.7109375" style="99"/>
    <col min="13305" max="13305" width="4.42578125" style="99" customWidth="1"/>
    <col min="13306" max="13306" width="9.85546875" style="99" customWidth="1"/>
    <col min="13307" max="13307" width="13.85546875" style="99" customWidth="1"/>
    <col min="13308" max="13315" width="4" style="99" customWidth="1"/>
    <col min="13316" max="13317" width="5.42578125" style="99" customWidth="1"/>
    <col min="13318" max="13320" width="4" style="99" customWidth="1"/>
    <col min="13321" max="13321" width="5.140625" style="99" customWidth="1"/>
    <col min="13322" max="13323" width="4" style="99" customWidth="1"/>
    <col min="13324" max="13324" width="7.140625" style="99" customWidth="1"/>
    <col min="13325" max="13325" width="4" style="99" customWidth="1"/>
    <col min="13326" max="13326" width="6.42578125" style="99" customWidth="1"/>
    <col min="13327" max="13327" width="5" style="99" customWidth="1"/>
    <col min="13328" max="13336" width="4" style="99" customWidth="1"/>
    <col min="13337" max="13339" width="4.85546875" style="99" customWidth="1"/>
    <col min="13340" max="13341" width="4" style="99" customWidth="1"/>
    <col min="13342" max="13560" width="8.7109375" style="99"/>
    <col min="13561" max="13561" width="4.42578125" style="99" customWidth="1"/>
    <col min="13562" max="13562" width="9.85546875" style="99" customWidth="1"/>
    <col min="13563" max="13563" width="13.85546875" style="99" customWidth="1"/>
    <col min="13564" max="13571" width="4" style="99" customWidth="1"/>
    <col min="13572" max="13573" width="5.42578125" style="99" customWidth="1"/>
    <col min="13574" max="13576" width="4" style="99" customWidth="1"/>
    <col min="13577" max="13577" width="5.140625" style="99" customWidth="1"/>
    <col min="13578" max="13579" width="4" style="99" customWidth="1"/>
    <col min="13580" max="13580" width="7.140625" style="99" customWidth="1"/>
    <col min="13581" max="13581" width="4" style="99" customWidth="1"/>
    <col min="13582" max="13582" width="6.42578125" style="99" customWidth="1"/>
    <col min="13583" max="13583" width="5" style="99" customWidth="1"/>
    <col min="13584" max="13592" width="4" style="99" customWidth="1"/>
    <col min="13593" max="13595" width="4.85546875" style="99" customWidth="1"/>
    <col min="13596" max="13597" width="4" style="99" customWidth="1"/>
    <col min="13598" max="13816" width="8.7109375" style="99"/>
    <col min="13817" max="13817" width="4.42578125" style="99" customWidth="1"/>
    <col min="13818" max="13818" width="9.85546875" style="99" customWidth="1"/>
    <col min="13819" max="13819" width="13.85546875" style="99" customWidth="1"/>
    <col min="13820" max="13827" width="4" style="99" customWidth="1"/>
    <col min="13828" max="13829" width="5.42578125" style="99" customWidth="1"/>
    <col min="13830" max="13832" width="4" style="99" customWidth="1"/>
    <col min="13833" max="13833" width="5.140625" style="99" customWidth="1"/>
    <col min="13834" max="13835" width="4" style="99" customWidth="1"/>
    <col min="13836" max="13836" width="7.140625" style="99" customWidth="1"/>
    <col min="13837" max="13837" width="4" style="99" customWidth="1"/>
    <col min="13838" max="13838" width="6.42578125" style="99" customWidth="1"/>
    <col min="13839" max="13839" width="5" style="99" customWidth="1"/>
    <col min="13840" max="13848" width="4" style="99" customWidth="1"/>
    <col min="13849" max="13851" width="4.85546875" style="99" customWidth="1"/>
    <col min="13852" max="13853" width="4" style="99" customWidth="1"/>
    <col min="13854" max="14072" width="8.7109375" style="99"/>
    <col min="14073" max="14073" width="4.42578125" style="99" customWidth="1"/>
    <col min="14074" max="14074" width="9.85546875" style="99" customWidth="1"/>
    <col min="14075" max="14075" width="13.85546875" style="99" customWidth="1"/>
    <col min="14076" max="14083" width="4" style="99" customWidth="1"/>
    <col min="14084" max="14085" width="5.42578125" style="99" customWidth="1"/>
    <col min="14086" max="14088" width="4" style="99" customWidth="1"/>
    <col min="14089" max="14089" width="5.140625" style="99" customWidth="1"/>
    <col min="14090" max="14091" width="4" style="99" customWidth="1"/>
    <col min="14092" max="14092" width="7.140625" style="99" customWidth="1"/>
    <col min="14093" max="14093" width="4" style="99" customWidth="1"/>
    <col min="14094" max="14094" width="6.42578125" style="99" customWidth="1"/>
    <col min="14095" max="14095" width="5" style="99" customWidth="1"/>
    <col min="14096" max="14104" width="4" style="99" customWidth="1"/>
    <col min="14105" max="14107" width="4.85546875" style="99" customWidth="1"/>
    <col min="14108" max="14109" width="4" style="99" customWidth="1"/>
    <col min="14110" max="14328" width="8.7109375" style="99"/>
    <col min="14329" max="14329" width="4.42578125" style="99" customWidth="1"/>
    <col min="14330" max="14330" width="9.85546875" style="99" customWidth="1"/>
    <col min="14331" max="14331" width="13.85546875" style="99" customWidth="1"/>
    <col min="14332" max="14339" width="4" style="99" customWidth="1"/>
    <col min="14340" max="14341" width="5.42578125" style="99" customWidth="1"/>
    <col min="14342" max="14344" width="4" style="99" customWidth="1"/>
    <col min="14345" max="14345" width="5.140625" style="99" customWidth="1"/>
    <col min="14346" max="14347" width="4" style="99" customWidth="1"/>
    <col min="14348" max="14348" width="7.140625" style="99" customWidth="1"/>
    <col min="14349" max="14349" width="4" style="99" customWidth="1"/>
    <col min="14350" max="14350" width="6.42578125" style="99" customWidth="1"/>
    <col min="14351" max="14351" width="5" style="99" customWidth="1"/>
    <col min="14352" max="14360" width="4" style="99" customWidth="1"/>
    <col min="14361" max="14363" width="4.85546875" style="99" customWidth="1"/>
    <col min="14364" max="14365" width="4" style="99" customWidth="1"/>
    <col min="14366" max="14584" width="8.7109375" style="99"/>
    <col min="14585" max="14585" width="4.42578125" style="99" customWidth="1"/>
    <col min="14586" max="14586" width="9.85546875" style="99" customWidth="1"/>
    <col min="14587" max="14587" width="13.85546875" style="99" customWidth="1"/>
    <col min="14588" max="14595" width="4" style="99" customWidth="1"/>
    <col min="14596" max="14597" width="5.42578125" style="99" customWidth="1"/>
    <col min="14598" max="14600" width="4" style="99" customWidth="1"/>
    <col min="14601" max="14601" width="5.140625" style="99" customWidth="1"/>
    <col min="14602" max="14603" width="4" style="99" customWidth="1"/>
    <col min="14604" max="14604" width="7.140625" style="99" customWidth="1"/>
    <col min="14605" max="14605" width="4" style="99" customWidth="1"/>
    <col min="14606" max="14606" width="6.42578125" style="99" customWidth="1"/>
    <col min="14607" max="14607" width="5" style="99" customWidth="1"/>
    <col min="14608" max="14616" width="4" style="99" customWidth="1"/>
    <col min="14617" max="14619" width="4.85546875" style="99" customWidth="1"/>
    <col min="14620" max="14621" width="4" style="99" customWidth="1"/>
    <col min="14622" max="14840" width="8.7109375" style="99"/>
    <col min="14841" max="14841" width="4.42578125" style="99" customWidth="1"/>
    <col min="14842" max="14842" width="9.85546875" style="99" customWidth="1"/>
    <col min="14843" max="14843" width="13.85546875" style="99" customWidth="1"/>
    <col min="14844" max="14851" width="4" style="99" customWidth="1"/>
    <col min="14852" max="14853" width="5.42578125" style="99" customWidth="1"/>
    <col min="14854" max="14856" width="4" style="99" customWidth="1"/>
    <col min="14857" max="14857" width="5.140625" style="99" customWidth="1"/>
    <col min="14858" max="14859" width="4" style="99" customWidth="1"/>
    <col min="14860" max="14860" width="7.140625" style="99" customWidth="1"/>
    <col min="14861" max="14861" width="4" style="99" customWidth="1"/>
    <col min="14862" max="14862" width="6.42578125" style="99" customWidth="1"/>
    <col min="14863" max="14863" width="5" style="99" customWidth="1"/>
    <col min="14864" max="14872" width="4" style="99" customWidth="1"/>
    <col min="14873" max="14875" width="4.85546875" style="99" customWidth="1"/>
    <col min="14876" max="14877" width="4" style="99" customWidth="1"/>
    <col min="14878" max="15096" width="8.7109375" style="99"/>
    <col min="15097" max="15097" width="4.42578125" style="99" customWidth="1"/>
    <col min="15098" max="15098" width="9.85546875" style="99" customWidth="1"/>
    <col min="15099" max="15099" width="13.85546875" style="99" customWidth="1"/>
    <col min="15100" max="15107" width="4" style="99" customWidth="1"/>
    <col min="15108" max="15109" width="5.42578125" style="99" customWidth="1"/>
    <col min="15110" max="15112" width="4" style="99" customWidth="1"/>
    <col min="15113" max="15113" width="5.140625" style="99" customWidth="1"/>
    <col min="15114" max="15115" width="4" style="99" customWidth="1"/>
    <col min="15116" max="15116" width="7.140625" style="99" customWidth="1"/>
    <col min="15117" max="15117" width="4" style="99" customWidth="1"/>
    <col min="15118" max="15118" width="6.42578125" style="99" customWidth="1"/>
    <col min="15119" max="15119" width="5" style="99" customWidth="1"/>
    <col min="15120" max="15128" width="4" style="99" customWidth="1"/>
    <col min="15129" max="15131" width="4.85546875" style="99" customWidth="1"/>
    <col min="15132" max="15133" width="4" style="99" customWidth="1"/>
    <col min="15134" max="15352" width="8.7109375" style="99"/>
    <col min="15353" max="15353" width="4.42578125" style="99" customWidth="1"/>
    <col min="15354" max="15354" width="9.85546875" style="99" customWidth="1"/>
    <col min="15355" max="15355" width="13.85546875" style="99" customWidth="1"/>
    <col min="15356" max="15363" width="4" style="99" customWidth="1"/>
    <col min="15364" max="15365" width="5.42578125" style="99" customWidth="1"/>
    <col min="15366" max="15368" width="4" style="99" customWidth="1"/>
    <col min="15369" max="15369" width="5.140625" style="99" customWidth="1"/>
    <col min="15370" max="15371" width="4" style="99" customWidth="1"/>
    <col min="15372" max="15372" width="7.140625" style="99" customWidth="1"/>
    <col min="15373" max="15373" width="4" style="99" customWidth="1"/>
    <col min="15374" max="15374" width="6.42578125" style="99" customWidth="1"/>
    <col min="15375" max="15375" width="5" style="99" customWidth="1"/>
    <col min="15376" max="15384" width="4" style="99" customWidth="1"/>
    <col min="15385" max="15387" width="4.85546875" style="99" customWidth="1"/>
    <col min="15388" max="15389" width="4" style="99" customWidth="1"/>
    <col min="15390" max="15608" width="8.7109375" style="99"/>
    <col min="15609" max="15609" width="4.42578125" style="99" customWidth="1"/>
    <col min="15610" max="15610" width="9.85546875" style="99" customWidth="1"/>
    <col min="15611" max="15611" width="13.85546875" style="99" customWidth="1"/>
    <col min="15612" max="15619" width="4" style="99" customWidth="1"/>
    <col min="15620" max="15621" width="5.42578125" style="99" customWidth="1"/>
    <col min="15622" max="15624" width="4" style="99" customWidth="1"/>
    <col min="15625" max="15625" width="5.140625" style="99" customWidth="1"/>
    <col min="15626" max="15627" width="4" style="99" customWidth="1"/>
    <col min="15628" max="15628" width="7.140625" style="99" customWidth="1"/>
    <col min="15629" max="15629" width="4" style="99" customWidth="1"/>
    <col min="15630" max="15630" width="6.42578125" style="99" customWidth="1"/>
    <col min="15631" max="15631" width="5" style="99" customWidth="1"/>
    <col min="15632" max="15640" width="4" style="99" customWidth="1"/>
    <col min="15641" max="15643" width="4.85546875" style="99" customWidth="1"/>
    <col min="15644" max="15645" width="4" style="99" customWidth="1"/>
    <col min="15646" max="15864" width="8.7109375" style="99"/>
    <col min="15865" max="15865" width="4.42578125" style="99" customWidth="1"/>
    <col min="15866" max="15866" width="9.85546875" style="99" customWidth="1"/>
    <col min="15867" max="15867" width="13.85546875" style="99" customWidth="1"/>
    <col min="15868" max="15875" width="4" style="99" customWidth="1"/>
    <col min="15876" max="15877" width="5.42578125" style="99" customWidth="1"/>
    <col min="15878" max="15880" width="4" style="99" customWidth="1"/>
    <col min="15881" max="15881" width="5.140625" style="99" customWidth="1"/>
    <col min="15882" max="15883" width="4" style="99" customWidth="1"/>
    <col min="15884" max="15884" width="7.140625" style="99" customWidth="1"/>
    <col min="15885" max="15885" width="4" style="99" customWidth="1"/>
    <col min="15886" max="15886" width="6.42578125" style="99" customWidth="1"/>
    <col min="15887" max="15887" width="5" style="99" customWidth="1"/>
    <col min="15888" max="15896" width="4" style="99" customWidth="1"/>
    <col min="15897" max="15899" width="4.85546875" style="99" customWidth="1"/>
    <col min="15900" max="15901" width="4" style="99" customWidth="1"/>
    <col min="15902" max="16120" width="8.7109375" style="99"/>
    <col min="16121" max="16121" width="4.42578125" style="99" customWidth="1"/>
    <col min="16122" max="16122" width="9.85546875" style="99" customWidth="1"/>
    <col min="16123" max="16123" width="13.85546875" style="99" customWidth="1"/>
    <col min="16124" max="16131" width="4" style="99" customWidth="1"/>
    <col min="16132" max="16133" width="5.42578125" style="99" customWidth="1"/>
    <col min="16134" max="16136" width="4" style="99" customWidth="1"/>
    <col min="16137" max="16137" width="5.140625" style="99" customWidth="1"/>
    <col min="16138" max="16139" width="4" style="99" customWidth="1"/>
    <col min="16140" max="16140" width="7.140625" style="99" customWidth="1"/>
    <col min="16141" max="16141" width="4" style="99" customWidth="1"/>
    <col min="16142" max="16142" width="6.42578125" style="99" customWidth="1"/>
    <col min="16143" max="16143" width="5" style="99" customWidth="1"/>
    <col min="16144" max="16152" width="4" style="99" customWidth="1"/>
    <col min="16153" max="16155" width="4.85546875" style="99" customWidth="1"/>
    <col min="16156" max="16157" width="4" style="99" customWidth="1"/>
    <col min="16158" max="16380" width="8.7109375" style="99"/>
    <col min="16381" max="16384" width="8.7109375" style="99" customWidth="1"/>
  </cols>
  <sheetData>
    <row r="1" spans="1:30" s="98" customFormat="1" ht="25.5" customHeight="1" x14ac:dyDescent="0.2">
      <c r="A1" s="1260" t="s">
        <v>787</v>
      </c>
      <c r="B1" s="1260"/>
      <c r="C1" s="1260"/>
      <c r="D1" s="1260"/>
      <c r="E1" s="1260"/>
      <c r="F1" s="1260"/>
      <c r="G1" s="1260"/>
      <c r="H1" s="1260"/>
      <c r="I1" s="1260"/>
      <c r="J1" s="1260"/>
      <c r="K1" s="1260"/>
      <c r="L1" s="1260"/>
      <c r="M1" s="1260"/>
      <c r="N1" s="1260"/>
      <c r="O1" s="1260"/>
      <c r="P1" s="1260"/>
      <c r="Q1" s="1260"/>
      <c r="R1" s="1260"/>
      <c r="S1" s="1260"/>
      <c r="T1" s="1260"/>
      <c r="U1" s="1260"/>
      <c r="V1" s="1260"/>
      <c r="W1" s="1260"/>
      <c r="X1" s="1260"/>
      <c r="Y1" s="1260"/>
      <c r="Z1" s="1261"/>
      <c r="AA1" s="993" t="s">
        <v>853</v>
      </c>
      <c r="AB1" s="994"/>
      <c r="AC1" s="995"/>
      <c r="AD1" s="11"/>
    </row>
    <row r="2" spans="1:30" ht="21.75" customHeight="1" x14ac:dyDescent="0.25">
      <c r="A2" s="97"/>
      <c r="B2" s="97"/>
      <c r="C2" s="97"/>
      <c r="D2" s="107"/>
      <c r="E2" s="107"/>
      <c r="F2" s="107"/>
      <c r="G2" s="107"/>
      <c r="H2" s="97"/>
      <c r="I2" s="97"/>
      <c r="J2" s="97"/>
      <c r="K2" s="97"/>
      <c r="L2" s="97"/>
      <c r="M2" s="97"/>
      <c r="N2" s="97"/>
      <c r="O2" s="97"/>
      <c r="P2" s="97"/>
      <c r="Q2" s="97"/>
      <c r="R2" s="97"/>
      <c r="S2" s="97"/>
      <c r="T2" s="97"/>
      <c r="V2" s="784"/>
      <c r="W2" s="784"/>
      <c r="X2" s="784"/>
      <c r="Y2" s="784"/>
      <c r="Z2" s="784"/>
      <c r="AA2" s="1150" t="s">
        <v>244</v>
      </c>
      <c r="AB2" s="1150"/>
      <c r="AC2" s="1150"/>
      <c r="AD2" s="97"/>
    </row>
    <row r="3" spans="1:30" ht="123.75" customHeight="1" x14ac:dyDescent="0.25">
      <c r="A3" s="1258" t="s">
        <v>235</v>
      </c>
      <c r="B3" s="1220" t="s">
        <v>831</v>
      </c>
      <c r="C3" s="1223" t="s">
        <v>306</v>
      </c>
      <c r="D3" s="1201" t="s">
        <v>805</v>
      </c>
      <c r="E3" s="1202"/>
      <c r="F3" s="1202"/>
      <c r="G3" s="1267"/>
      <c r="H3" s="1265" t="s">
        <v>788</v>
      </c>
      <c r="I3" s="1266"/>
      <c r="J3" s="1262" t="s">
        <v>234</v>
      </c>
      <c r="K3" s="1263"/>
      <c r="L3" s="1263"/>
      <c r="M3" s="1263"/>
      <c r="N3" s="1263"/>
      <c r="O3" s="1263"/>
      <c r="P3" s="1263"/>
      <c r="Q3" s="1263"/>
      <c r="R3" s="1263"/>
      <c r="S3" s="1263"/>
      <c r="T3" s="1264"/>
      <c r="U3" s="1262" t="s">
        <v>305</v>
      </c>
      <c r="V3" s="1263"/>
      <c r="W3" s="1263"/>
      <c r="X3" s="1263"/>
      <c r="Y3" s="1263"/>
      <c r="Z3" s="1263"/>
      <c r="AA3" s="1263"/>
      <c r="AB3" s="1264"/>
      <c r="AC3" s="1023" t="s">
        <v>848</v>
      </c>
      <c r="AD3" s="97"/>
    </row>
    <row r="4" spans="1:30" ht="275.25" customHeight="1" x14ac:dyDescent="0.25">
      <c r="A4" s="1259"/>
      <c r="B4" s="1222"/>
      <c r="C4" s="1225"/>
      <c r="D4" s="851" t="s">
        <v>789</v>
      </c>
      <c r="E4" s="851" t="s">
        <v>833</v>
      </c>
      <c r="F4" s="851" t="s">
        <v>790</v>
      </c>
      <c r="G4" s="851" t="s">
        <v>12</v>
      </c>
      <c r="H4" s="138" t="s">
        <v>791</v>
      </c>
      <c r="I4" s="138" t="s">
        <v>792</v>
      </c>
      <c r="J4" s="153" t="s">
        <v>245</v>
      </c>
      <c r="K4" s="153" t="s">
        <v>983</v>
      </c>
      <c r="L4" s="153" t="s">
        <v>104</v>
      </c>
      <c r="M4" s="153" t="s">
        <v>793</v>
      </c>
      <c r="N4" s="850" t="s">
        <v>794</v>
      </c>
      <c r="O4" s="153" t="s">
        <v>140</v>
      </c>
      <c r="P4" s="153" t="s">
        <v>73</v>
      </c>
      <c r="Q4" s="153" t="s">
        <v>74</v>
      </c>
      <c r="R4" s="153" t="s">
        <v>169</v>
      </c>
      <c r="S4" s="850" t="s">
        <v>795</v>
      </c>
      <c r="T4" s="153" t="s">
        <v>12</v>
      </c>
      <c r="U4" s="153" t="s">
        <v>971</v>
      </c>
      <c r="V4" s="153" t="s">
        <v>972</v>
      </c>
      <c r="W4" s="153" t="s">
        <v>338</v>
      </c>
      <c r="X4" s="153" t="s">
        <v>973</v>
      </c>
      <c r="Y4" s="166" t="s">
        <v>342</v>
      </c>
      <c r="Z4" s="153" t="s">
        <v>408</v>
      </c>
      <c r="AA4" s="153" t="s">
        <v>407</v>
      </c>
      <c r="AB4" s="153" t="s">
        <v>232</v>
      </c>
      <c r="AC4" s="1025"/>
      <c r="AD4" s="97"/>
    </row>
    <row r="5" spans="1:30" x14ac:dyDescent="0.25">
      <c r="A5" s="976">
        <v>1</v>
      </c>
      <c r="B5" s="977">
        <v>2</v>
      </c>
      <c r="C5" s="976">
        <v>3</v>
      </c>
      <c r="D5" s="977">
        <v>4</v>
      </c>
      <c r="E5" s="976">
        <v>5</v>
      </c>
      <c r="F5" s="977">
        <v>6</v>
      </c>
      <c r="G5" s="976">
        <v>7</v>
      </c>
      <c r="H5" s="977">
        <v>8</v>
      </c>
      <c r="I5" s="976">
        <v>9</v>
      </c>
      <c r="J5" s="977">
        <v>10</v>
      </c>
      <c r="K5" s="976">
        <v>11</v>
      </c>
      <c r="L5" s="977">
        <v>12</v>
      </c>
      <c r="M5" s="976">
        <v>13</v>
      </c>
      <c r="N5" s="977">
        <v>14</v>
      </c>
      <c r="O5" s="976">
        <v>15</v>
      </c>
      <c r="P5" s="977">
        <v>16</v>
      </c>
      <c r="Q5" s="976">
        <v>17</v>
      </c>
      <c r="R5" s="977">
        <v>18</v>
      </c>
      <c r="S5" s="976">
        <v>19</v>
      </c>
      <c r="T5" s="977">
        <v>20</v>
      </c>
      <c r="U5" s="976">
        <v>21</v>
      </c>
      <c r="V5" s="977">
        <v>22</v>
      </c>
      <c r="W5" s="976">
        <v>23</v>
      </c>
      <c r="X5" s="977">
        <v>24</v>
      </c>
      <c r="Y5" s="976">
        <v>25</v>
      </c>
      <c r="Z5" s="977">
        <v>26</v>
      </c>
      <c r="AA5" s="976">
        <v>27</v>
      </c>
      <c r="AB5" s="977">
        <v>28</v>
      </c>
      <c r="AC5" s="976">
        <v>29</v>
      </c>
      <c r="AD5" s="97"/>
    </row>
    <row r="6" spans="1:30" ht="35.25" customHeight="1" x14ac:dyDescent="0.25">
      <c r="A6" s="978"/>
      <c r="B6" s="519" t="s">
        <v>20</v>
      </c>
      <c r="C6" s="380">
        <f>SUM(D6:G6)</f>
        <v>0</v>
      </c>
      <c r="D6" s="394"/>
      <c r="E6" s="394"/>
      <c r="F6" s="394"/>
      <c r="G6" s="394"/>
      <c r="H6" s="388"/>
      <c r="I6" s="388"/>
      <c r="J6" s="388"/>
      <c r="K6" s="388"/>
      <c r="L6" s="388"/>
      <c r="M6" s="388"/>
      <c r="N6" s="388"/>
      <c r="O6" s="388"/>
      <c r="P6" s="388"/>
      <c r="Q6" s="388"/>
      <c r="R6" s="388"/>
      <c r="S6" s="388"/>
      <c r="T6" s="388"/>
      <c r="U6" s="388"/>
      <c r="V6" s="388"/>
      <c r="W6" s="388"/>
      <c r="X6" s="388"/>
      <c r="Y6" s="388"/>
      <c r="Z6" s="388"/>
      <c r="AA6" s="388"/>
      <c r="AB6" s="388"/>
      <c r="AC6" s="388"/>
      <c r="AD6" s="979" t="str">
        <f>IF(AND(SUM(H6:I6)=C6,SUM(D6:G6)=C6),"Đúng","Sai")</f>
        <v>Đúng</v>
      </c>
    </row>
    <row r="7" spans="1:30" ht="35.25" customHeight="1" x14ac:dyDescent="0.25">
      <c r="A7" s="980"/>
      <c r="B7" s="520" t="s">
        <v>231</v>
      </c>
      <c r="C7" s="380">
        <f>SUM(D7:G7)</f>
        <v>0</v>
      </c>
      <c r="D7" s="394"/>
      <c r="E7" s="394"/>
      <c r="F7" s="394"/>
      <c r="G7" s="394"/>
      <c r="H7" s="379"/>
      <c r="I7" s="379"/>
      <c r="J7" s="379"/>
      <c r="K7" s="379"/>
      <c r="L7" s="379"/>
      <c r="M7" s="379"/>
      <c r="N7" s="379"/>
      <c r="O7" s="379"/>
      <c r="P7" s="379"/>
      <c r="Q7" s="379"/>
      <c r="R7" s="379"/>
      <c r="S7" s="379"/>
      <c r="T7" s="379"/>
      <c r="U7" s="379"/>
      <c r="V7" s="379"/>
      <c r="W7" s="379"/>
      <c r="X7" s="379"/>
      <c r="Y7" s="379"/>
      <c r="Z7" s="379"/>
      <c r="AA7" s="379"/>
      <c r="AB7" s="379"/>
      <c r="AC7" s="379"/>
      <c r="AD7" s="979" t="str">
        <f>IF(AND(SUM(H7:I7)=C7,SUM(D7:G7)=C7),"Đúng","Sai")</f>
        <v>Đúng</v>
      </c>
    </row>
    <row r="8" spans="1:30" ht="35.25" customHeight="1" x14ac:dyDescent="0.25">
      <c r="A8" s="980"/>
      <c r="B8" s="802" t="s">
        <v>557</v>
      </c>
      <c r="C8" s="380">
        <f>SUM(D8:G8)</f>
        <v>0</v>
      </c>
      <c r="D8" s="394"/>
      <c r="E8" s="394"/>
      <c r="F8" s="394"/>
      <c r="G8" s="394"/>
      <c r="H8" s="379"/>
      <c r="I8" s="379"/>
      <c r="J8" s="379"/>
      <c r="K8" s="379"/>
      <c r="L8" s="379"/>
      <c r="M8" s="379"/>
      <c r="N8" s="379"/>
      <c r="O8" s="379"/>
      <c r="P8" s="379"/>
      <c r="Q8" s="379"/>
      <c r="R8" s="379"/>
      <c r="S8" s="379"/>
      <c r="T8" s="379"/>
      <c r="U8" s="379"/>
      <c r="V8" s="379"/>
      <c r="W8" s="379"/>
      <c r="X8" s="379"/>
      <c r="Y8" s="379"/>
      <c r="Z8" s="379"/>
      <c r="AA8" s="379"/>
      <c r="AB8" s="379"/>
      <c r="AC8" s="379"/>
      <c r="AD8" s="979" t="str">
        <f>IF(AND(SUM(H8:I8)=C8,SUM(D8:G8)=C8),"Đúng","Sai")</f>
        <v>Đúng</v>
      </c>
    </row>
    <row r="9" spans="1:30" ht="35.25" customHeight="1" x14ac:dyDescent="0.25">
      <c r="A9" s="980"/>
      <c r="B9" s="802" t="s">
        <v>22</v>
      </c>
      <c r="C9" s="380">
        <f t="shared" ref="C9" si="0">SUM(D9:G9)</f>
        <v>0</v>
      </c>
      <c r="D9" s="394"/>
      <c r="E9" s="394"/>
      <c r="F9" s="394"/>
      <c r="G9" s="394"/>
      <c r="H9" s="379"/>
      <c r="I9" s="379"/>
      <c r="J9" s="379"/>
      <c r="K9" s="801"/>
      <c r="L9" s="379"/>
      <c r="M9" s="801"/>
      <c r="N9" s="379"/>
      <c r="O9" s="379"/>
      <c r="P9" s="379"/>
      <c r="Q9" s="379"/>
      <c r="R9" s="379"/>
      <c r="S9" s="379"/>
      <c r="T9" s="379"/>
      <c r="U9" s="379"/>
      <c r="V9" s="379"/>
      <c r="W9" s="379"/>
      <c r="X9" s="379"/>
      <c r="Y9" s="379"/>
      <c r="Z9" s="379"/>
      <c r="AA9" s="379"/>
      <c r="AB9" s="801"/>
      <c r="AC9" s="801"/>
      <c r="AD9" s="979" t="str">
        <f>IF(AND(SUM(H9:I9)=C9,SUM(D9:G9)=C9),"Đúng","Sai")</f>
        <v>Đúng</v>
      </c>
    </row>
    <row r="10" spans="1:30" ht="27" customHeight="1" x14ac:dyDescent="0.25">
      <c r="A10" s="106" t="s">
        <v>19</v>
      </c>
      <c r="B10" s="106" t="s">
        <v>247</v>
      </c>
      <c r="C10" s="309">
        <f t="shared" ref="C10:AC10" si="1">SUM(C6:C9)</f>
        <v>0</v>
      </c>
      <c r="D10" s="309">
        <f t="shared" si="1"/>
        <v>0</v>
      </c>
      <c r="E10" s="309">
        <f t="shared" si="1"/>
        <v>0</v>
      </c>
      <c r="F10" s="309">
        <f t="shared" si="1"/>
        <v>0</v>
      </c>
      <c r="G10" s="309">
        <f t="shared" si="1"/>
        <v>0</v>
      </c>
      <c r="H10" s="309">
        <f t="shared" si="1"/>
        <v>0</v>
      </c>
      <c r="I10" s="309">
        <f t="shared" si="1"/>
        <v>0</v>
      </c>
      <c r="J10" s="309">
        <f t="shared" si="1"/>
        <v>0</v>
      </c>
      <c r="K10" s="309">
        <f t="shared" si="1"/>
        <v>0</v>
      </c>
      <c r="L10" s="309">
        <f t="shared" si="1"/>
        <v>0</v>
      </c>
      <c r="M10" s="309">
        <f t="shared" si="1"/>
        <v>0</v>
      </c>
      <c r="N10" s="309">
        <f t="shared" si="1"/>
        <v>0</v>
      </c>
      <c r="O10" s="309">
        <f t="shared" si="1"/>
        <v>0</v>
      </c>
      <c r="P10" s="309">
        <f t="shared" si="1"/>
        <v>0</v>
      </c>
      <c r="Q10" s="309">
        <f t="shared" si="1"/>
        <v>0</v>
      </c>
      <c r="R10" s="309">
        <f t="shared" si="1"/>
        <v>0</v>
      </c>
      <c r="S10" s="309">
        <f t="shared" si="1"/>
        <v>0</v>
      </c>
      <c r="T10" s="309">
        <f t="shared" si="1"/>
        <v>0</v>
      </c>
      <c r="U10" s="309">
        <f t="shared" si="1"/>
        <v>0</v>
      </c>
      <c r="V10" s="309">
        <f t="shared" si="1"/>
        <v>0</v>
      </c>
      <c r="W10" s="309">
        <f t="shared" si="1"/>
        <v>0</v>
      </c>
      <c r="X10" s="309">
        <f t="shared" si="1"/>
        <v>0</v>
      </c>
      <c r="Y10" s="309">
        <f t="shared" si="1"/>
        <v>0</v>
      </c>
      <c r="Z10" s="309">
        <f t="shared" si="1"/>
        <v>0</v>
      </c>
      <c r="AA10" s="309">
        <f t="shared" si="1"/>
        <v>0</v>
      </c>
      <c r="AB10" s="309">
        <f t="shared" si="1"/>
        <v>0</v>
      </c>
      <c r="AC10" s="309">
        <f t="shared" si="1"/>
        <v>0</v>
      </c>
      <c r="AD10" s="979" t="str">
        <f>IF(AND(SUM(H10:I10)=C10,SUM(D10:G10)=C10),"Đúng","Sai")</f>
        <v>Đúng</v>
      </c>
    </row>
    <row r="11" spans="1:30" x14ac:dyDescent="0.25">
      <c r="B11" s="97"/>
      <c r="C11" s="97"/>
      <c r="D11" s="103"/>
      <c r="E11" s="103"/>
      <c r="F11" s="103"/>
      <c r="G11" s="103"/>
      <c r="H11" s="103"/>
      <c r="I11" s="97"/>
      <c r="J11" s="97"/>
      <c r="K11" s="97"/>
      <c r="L11" s="97"/>
      <c r="M11" s="97"/>
      <c r="N11" s="97"/>
      <c r="O11" s="97"/>
      <c r="P11" s="97"/>
      <c r="Q11" s="97"/>
      <c r="R11" s="97"/>
      <c r="S11" s="97"/>
      <c r="T11" s="97"/>
      <c r="U11" s="97"/>
      <c r="V11" s="97"/>
      <c r="W11" s="97"/>
      <c r="X11" s="97"/>
      <c r="Y11" s="97"/>
      <c r="Z11" s="97"/>
      <c r="AA11" s="97"/>
      <c r="AB11" s="97"/>
      <c r="AC11" s="97"/>
      <c r="AD11" s="97"/>
    </row>
    <row r="12" spans="1:30" x14ac:dyDescent="0.25">
      <c r="C12" s="101"/>
      <c r="D12" s="103"/>
      <c r="E12" s="103"/>
      <c r="F12" s="103"/>
      <c r="G12" s="103"/>
      <c r="H12" s="103"/>
      <c r="I12" s="101"/>
      <c r="J12" s="101"/>
      <c r="K12" s="101"/>
      <c r="L12" s="101"/>
      <c r="M12" s="101"/>
      <c r="N12" s="101"/>
      <c r="O12" s="101"/>
      <c r="P12" s="101"/>
      <c r="Q12" s="101"/>
      <c r="R12" s="101"/>
      <c r="S12" s="101"/>
      <c r="T12" s="101"/>
      <c r="U12" s="101"/>
      <c r="V12" s="101"/>
      <c r="W12" s="101"/>
      <c r="X12" s="101"/>
      <c r="Y12" s="101"/>
      <c r="Z12" s="101"/>
    </row>
    <row r="13" spans="1:30" x14ac:dyDescent="0.25">
      <c r="C13" s="103"/>
      <c r="D13" s="104"/>
      <c r="E13" s="104"/>
      <c r="F13" s="104"/>
      <c r="G13" s="104"/>
      <c r="H13" s="103"/>
      <c r="I13" s="103"/>
      <c r="J13" s="103"/>
      <c r="K13" s="103"/>
      <c r="L13" s="103"/>
      <c r="M13" s="103"/>
      <c r="N13" s="103"/>
      <c r="O13" s="103"/>
      <c r="P13" s="103"/>
      <c r="Q13" s="103"/>
      <c r="R13" s="103"/>
      <c r="S13" s="103"/>
      <c r="T13" s="103"/>
      <c r="U13" s="103"/>
      <c r="V13" s="103"/>
      <c r="W13" s="103"/>
      <c r="X13" s="103"/>
      <c r="Y13" s="103"/>
      <c r="Z13" s="103"/>
      <c r="AA13" s="102"/>
      <c r="AB13" s="102"/>
      <c r="AC13" s="102"/>
      <c r="AD13" s="102"/>
    </row>
    <row r="14" spans="1:30" x14ac:dyDescent="0.25">
      <c r="C14" s="103"/>
      <c r="D14" s="104"/>
      <c r="E14" s="104"/>
      <c r="F14" s="104"/>
      <c r="G14" s="104"/>
      <c r="H14" s="103"/>
      <c r="I14" s="103"/>
      <c r="J14" s="103"/>
      <c r="K14" s="103"/>
      <c r="L14" s="103"/>
      <c r="M14" s="103"/>
      <c r="N14" s="103"/>
      <c r="O14" s="103"/>
      <c r="P14" s="103"/>
      <c r="Q14" s="103"/>
      <c r="R14" s="103"/>
      <c r="S14" s="103"/>
      <c r="T14" s="103"/>
      <c r="U14" s="103"/>
      <c r="V14" s="103"/>
      <c r="W14" s="103"/>
      <c r="X14" s="103"/>
      <c r="Y14" s="103"/>
      <c r="Z14" s="103"/>
      <c r="AA14" s="102"/>
      <c r="AB14" s="102"/>
      <c r="AC14" s="102"/>
      <c r="AD14" s="102"/>
    </row>
    <row r="15" spans="1:30" x14ac:dyDescent="0.25">
      <c r="C15" s="103"/>
      <c r="D15" s="104"/>
      <c r="E15" s="104"/>
      <c r="F15" s="104"/>
      <c r="G15" s="104"/>
      <c r="H15" s="103"/>
      <c r="I15" s="103"/>
      <c r="J15" s="103"/>
      <c r="K15" s="103"/>
      <c r="L15" s="103"/>
      <c r="M15" s="103"/>
      <c r="N15" s="103"/>
      <c r="O15" s="103"/>
      <c r="P15" s="103"/>
      <c r="Q15" s="103"/>
      <c r="R15" s="103"/>
      <c r="S15" s="103"/>
      <c r="T15" s="103"/>
      <c r="U15" s="103"/>
      <c r="V15" s="103"/>
      <c r="W15" s="103"/>
      <c r="X15" s="103"/>
      <c r="Y15" s="103"/>
      <c r="Z15" s="103"/>
      <c r="AA15" s="102"/>
      <c r="AB15" s="102"/>
      <c r="AC15" s="102"/>
      <c r="AD15" s="102"/>
    </row>
    <row r="16" spans="1:30" x14ac:dyDescent="0.25">
      <c r="C16" s="102"/>
      <c r="D16" s="105"/>
      <c r="E16" s="105"/>
      <c r="F16" s="105"/>
      <c r="G16" s="105"/>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row>
    <row r="17" spans="3:30" x14ac:dyDescent="0.25">
      <c r="C17" s="102"/>
      <c r="D17" s="105"/>
      <c r="E17" s="105"/>
      <c r="F17" s="105"/>
      <c r="G17" s="105"/>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row>
    <row r="18" spans="3:30" x14ac:dyDescent="0.25">
      <c r="C18" s="102"/>
      <c r="D18" s="105"/>
      <c r="E18" s="105"/>
      <c r="F18" s="105"/>
      <c r="G18" s="105"/>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row>
  </sheetData>
  <sheetProtection formatCells="0" formatColumns="0" formatRows="0"/>
  <mergeCells count="11">
    <mergeCell ref="A3:A4"/>
    <mergeCell ref="C3:C4"/>
    <mergeCell ref="AA1:AC1"/>
    <mergeCell ref="A1:Z1"/>
    <mergeCell ref="AA2:AC2"/>
    <mergeCell ref="U3:AB3"/>
    <mergeCell ref="AC3:AC4"/>
    <mergeCell ref="J3:T3"/>
    <mergeCell ref="H3:I3"/>
    <mergeCell ref="D3:G3"/>
    <mergeCell ref="B3:B4"/>
  </mergeCells>
  <conditionalFormatting sqref="AD1:AD1048576">
    <cfRule type="cellIs" dxfId="3" priority="1" operator="equal">
      <formula>"Đúng"</formula>
    </cfRule>
  </conditionalFormatting>
  <pageMargins left="0.19685039370078741" right="0.19685039370078741" top="0.47" bottom="0.39370078740157483" header="0.31496062992125984" footer="0.31496062992125984"/>
  <pageSetup paperSize="9" scale="8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00000"/>
    <pageSetUpPr fitToPage="1"/>
  </sheetPr>
  <dimension ref="A1:AN40"/>
  <sheetViews>
    <sheetView showGridLines="0" zoomScaleNormal="100" workbookViewId="0">
      <selection activeCell="V46" sqref="V46"/>
    </sheetView>
  </sheetViews>
  <sheetFormatPr defaultColWidth="9.140625" defaultRowHeight="12" x14ac:dyDescent="0.2"/>
  <cols>
    <col min="1" max="1" width="3.140625" style="71" customWidth="1"/>
    <col min="2" max="2" width="15.28515625" style="71" customWidth="1"/>
    <col min="3" max="3" width="6" style="71" customWidth="1"/>
    <col min="4" max="5" width="4.7109375" style="71" customWidth="1"/>
    <col min="6" max="6" width="5.140625" style="71" customWidth="1"/>
    <col min="7" max="7" width="3.42578125" style="71" customWidth="1"/>
    <col min="8" max="8" width="3.7109375" style="71" customWidth="1"/>
    <col min="9" max="9" width="4" style="71" customWidth="1"/>
    <col min="10" max="12" width="3.7109375" style="71" customWidth="1"/>
    <col min="13" max="17" width="4.28515625" style="71" customWidth="1"/>
    <col min="18" max="18" width="3.42578125" style="71" customWidth="1"/>
    <col min="19" max="19" width="3.28515625" style="71" customWidth="1"/>
    <col min="20" max="20" width="3" style="71" customWidth="1"/>
    <col min="21" max="21" width="4.28515625" style="71" customWidth="1"/>
    <col min="22" max="23" width="3.7109375" style="71" customWidth="1"/>
    <col min="24" max="24" width="3.42578125" style="71" customWidth="1"/>
    <col min="25" max="26" width="3.7109375" style="71" customWidth="1"/>
    <col min="27" max="27" width="3.28515625" style="71" customWidth="1"/>
    <col min="28" max="29" width="3.7109375" style="71" customWidth="1"/>
    <col min="30" max="30" width="3.85546875" style="71" customWidth="1"/>
    <col min="31" max="31" width="3.7109375" style="71" customWidth="1"/>
    <col min="32" max="32" width="3" style="71" customWidth="1"/>
    <col min="33" max="33" width="4.42578125" style="71" customWidth="1"/>
    <col min="34" max="35" width="4.140625" style="71" customWidth="1"/>
    <col min="36" max="36" width="4" style="71" customWidth="1"/>
    <col min="37" max="37" width="3.42578125" style="71" customWidth="1"/>
    <col min="38" max="38" width="3.7109375" style="71" customWidth="1"/>
    <col min="39" max="39" width="7.7109375" style="71" customWidth="1"/>
    <col min="40" max="40" width="6" style="71" customWidth="1"/>
    <col min="41" max="16384" width="9.140625" style="71"/>
  </cols>
  <sheetData>
    <row r="1" spans="1:40" ht="22.5" customHeight="1" x14ac:dyDescent="0.2">
      <c r="A1" s="1260" t="s">
        <v>406</v>
      </c>
      <c r="B1" s="1260"/>
      <c r="C1" s="1260"/>
      <c r="D1" s="1260"/>
      <c r="E1" s="1260"/>
      <c r="F1" s="1260"/>
      <c r="G1" s="1260"/>
      <c r="H1" s="1260"/>
      <c r="I1" s="1260"/>
      <c r="J1" s="1260"/>
      <c r="K1" s="1260"/>
      <c r="L1" s="1260"/>
      <c r="M1" s="1260"/>
      <c r="N1" s="1260"/>
      <c r="O1" s="1260"/>
      <c r="P1" s="1260"/>
      <c r="Q1" s="1260"/>
      <c r="R1" s="1260"/>
      <c r="S1" s="1260"/>
      <c r="T1" s="1260"/>
      <c r="U1" s="1260"/>
      <c r="V1" s="1260"/>
      <c r="W1" s="1260"/>
      <c r="X1" s="1260"/>
      <c r="Y1" s="1260"/>
      <c r="Z1" s="1260"/>
      <c r="AA1" s="1260"/>
      <c r="AB1" s="1260"/>
      <c r="AC1" s="1260"/>
      <c r="AD1" s="1260"/>
      <c r="AE1" s="1260"/>
      <c r="AF1" s="1260"/>
      <c r="AG1" s="1260"/>
      <c r="AH1" s="1260"/>
      <c r="AI1" s="1283" t="s">
        <v>852</v>
      </c>
      <c r="AJ1" s="1283"/>
      <c r="AK1" s="1283"/>
      <c r="AL1" s="1283"/>
    </row>
    <row r="2" spans="1:40" ht="18.75" customHeight="1" x14ac:dyDescent="0.2">
      <c r="A2" s="117"/>
      <c r="B2" s="117"/>
      <c r="C2" s="117"/>
      <c r="D2" s="117"/>
      <c r="E2" s="117"/>
      <c r="F2" s="117"/>
      <c r="G2" s="117"/>
      <c r="H2" s="117"/>
      <c r="I2" s="117"/>
      <c r="J2" s="117"/>
      <c r="K2" s="117"/>
      <c r="L2" s="117"/>
      <c r="M2" s="117"/>
      <c r="N2" s="117"/>
      <c r="O2" s="117"/>
      <c r="P2" s="117"/>
      <c r="Q2" s="117"/>
      <c r="R2" s="118"/>
      <c r="S2" s="118"/>
      <c r="T2" s="118"/>
      <c r="U2" s="118"/>
      <c r="V2" s="118"/>
      <c r="W2" s="118"/>
      <c r="X2" s="118"/>
      <c r="Y2" s="1269"/>
      <c r="Z2" s="1269"/>
      <c r="AA2" s="1269"/>
      <c r="AB2" s="1269"/>
      <c r="AC2" s="1269"/>
      <c r="AD2" s="1269"/>
      <c r="AE2" s="117"/>
      <c r="AF2" s="117"/>
      <c r="AG2" s="117"/>
      <c r="AH2" s="117"/>
      <c r="AI2" s="1282" t="s">
        <v>307</v>
      </c>
      <c r="AJ2" s="1282"/>
      <c r="AK2" s="1282"/>
      <c r="AL2" s="1282"/>
    </row>
    <row r="3" spans="1:40" ht="16.5" customHeight="1" x14ac:dyDescent="0.2">
      <c r="A3" s="1270" t="s">
        <v>235</v>
      </c>
      <c r="B3" s="1270" t="s">
        <v>214</v>
      </c>
      <c r="C3" s="1270" t="s">
        <v>215</v>
      </c>
      <c r="D3" s="1270" t="s">
        <v>265</v>
      </c>
      <c r="E3" s="1271"/>
      <c r="F3" s="1272" t="s">
        <v>246</v>
      </c>
      <c r="G3" s="1270" t="s">
        <v>289</v>
      </c>
      <c r="H3" s="1271"/>
      <c r="I3" s="1271"/>
      <c r="J3" s="1271"/>
      <c r="K3" s="1271"/>
      <c r="L3" s="1271"/>
      <c r="M3" s="1270" t="s">
        <v>419</v>
      </c>
      <c r="N3" s="1271"/>
      <c r="O3" s="1271"/>
      <c r="P3" s="1271"/>
      <c r="Q3" s="1271"/>
      <c r="R3" s="1275" t="s">
        <v>266</v>
      </c>
      <c r="S3" s="1275"/>
      <c r="T3" s="1275"/>
      <c r="U3" s="1275"/>
      <c r="V3" s="1275"/>
      <c r="W3" s="1275"/>
      <c r="X3" s="1275"/>
      <c r="Y3" s="1275"/>
      <c r="Z3" s="1275"/>
      <c r="AA3" s="1275"/>
      <c r="AB3" s="1275"/>
      <c r="AC3" s="1275"/>
      <c r="AD3" s="1275"/>
      <c r="AE3" s="1268" t="s">
        <v>961</v>
      </c>
      <c r="AF3" s="1268"/>
      <c r="AG3" s="1268"/>
      <c r="AH3" s="1268"/>
      <c r="AI3" s="1268"/>
      <c r="AJ3" s="1268"/>
      <c r="AK3" s="1268"/>
      <c r="AL3" s="1268"/>
    </row>
    <row r="4" spans="1:40" s="72" customFormat="1" ht="21" customHeight="1" x14ac:dyDescent="0.2">
      <c r="A4" s="1270"/>
      <c r="B4" s="1270"/>
      <c r="C4" s="1270"/>
      <c r="D4" s="1271"/>
      <c r="E4" s="1271"/>
      <c r="F4" s="1273"/>
      <c r="G4" s="1271"/>
      <c r="H4" s="1271"/>
      <c r="I4" s="1271"/>
      <c r="J4" s="1271"/>
      <c r="K4" s="1271"/>
      <c r="L4" s="1271"/>
      <c r="M4" s="1271"/>
      <c r="N4" s="1271"/>
      <c r="O4" s="1271"/>
      <c r="P4" s="1271"/>
      <c r="Q4" s="1271"/>
      <c r="R4" s="1268" t="s">
        <v>291</v>
      </c>
      <c r="S4" s="1268"/>
      <c r="T4" s="1268"/>
      <c r="U4" s="1268"/>
      <c r="V4" s="1268"/>
      <c r="W4" s="1268"/>
      <c r="X4" s="1268"/>
      <c r="Y4" s="1268"/>
      <c r="Z4" s="1268"/>
      <c r="AA4" s="1268"/>
      <c r="AB4" s="1276" t="s">
        <v>290</v>
      </c>
      <c r="AC4" s="1276"/>
      <c r="AD4" s="1276"/>
      <c r="AE4" s="1268"/>
      <c r="AF4" s="1268"/>
      <c r="AG4" s="1268"/>
      <c r="AH4" s="1268"/>
      <c r="AI4" s="1268"/>
      <c r="AJ4" s="1268"/>
      <c r="AK4" s="1268"/>
      <c r="AL4" s="1268"/>
    </row>
    <row r="5" spans="1:40" s="72" customFormat="1" ht="24.75" customHeight="1" x14ac:dyDescent="0.2">
      <c r="A5" s="1270"/>
      <c r="B5" s="1270"/>
      <c r="C5" s="1270"/>
      <c r="D5" s="1277" t="s">
        <v>267</v>
      </c>
      <c r="E5" s="1277" t="s">
        <v>268</v>
      </c>
      <c r="F5" s="1273"/>
      <c r="G5" s="1277" t="s">
        <v>412</v>
      </c>
      <c r="H5" s="1277" t="s">
        <v>413</v>
      </c>
      <c r="I5" s="1277" t="s">
        <v>414</v>
      </c>
      <c r="J5" s="1277" t="s">
        <v>269</v>
      </c>
      <c r="K5" s="1277" t="s">
        <v>415</v>
      </c>
      <c r="L5" s="1277" t="s">
        <v>416</v>
      </c>
      <c r="M5" s="1279" t="s">
        <v>224</v>
      </c>
      <c r="N5" s="1279" t="s">
        <v>339</v>
      </c>
      <c r="O5" s="1279" t="s">
        <v>225</v>
      </c>
      <c r="P5" s="1279" t="s">
        <v>226</v>
      </c>
      <c r="Q5" s="1279" t="s">
        <v>442</v>
      </c>
      <c r="R5" s="1276" t="s">
        <v>272</v>
      </c>
      <c r="S5" s="1276"/>
      <c r="T5" s="1276"/>
      <c r="U5" s="1276" t="s">
        <v>437</v>
      </c>
      <c r="V5" s="1276"/>
      <c r="W5" s="1276"/>
      <c r="X5" s="1276"/>
      <c r="Y5" s="1276"/>
      <c r="Z5" s="1276"/>
      <c r="AA5" s="1276"/>
      <c r="AB5" s="1276"/>
      <c r="AC5" s="1276"/>
      <c r="AD5" s="1276"/>
      <c r="AE5" s="1278" t="s">
        <v>270</v>
      </c>
      <c r="AF5" s="1278"/>
      <c r="AG5" s="1278"/>
      <c r="AH5" s="1278"/>
      <c r="AI5" s="1278"/>
      <c r="AJ5" s="1278"/>
      <c r="AK5" s="1278" t="s">
        <v>271</v>
      </c>
      <c r="AL5" s="1278"/>
    </row>
    <row r="6" spans="1:40" s="72" customFormat="1" ht="20.25" customHeight="1" x14ac:dyDescent="0.2">
      <c r="A6" s="1270"/>
      <c r="B6" s="1270"/>
      <c r="C6" s="1270"/>
      <c r="D6" s="1277"/>
      <c r="E6" s="1277"/>
      <c r="F6" s="1273"/>
      <c r="G6" s="1277"/>
      <c r="H6" s="1277"/>
      <c r="I6" s="1277"/>
      <c r="J6" s="1277"/>
      <c r="K6" s="1277"/>
      <c r="L6" s="1277"/>
      <c r="M6" s="1279"/>
      <c r="N6" s="1279"/>
      <c r="O6" s="1279"/>
      <c r="P6" s="1279"/>
      <c r="Q6" s="1279"/>
      <c r="R6" s="1277" t="s">
        <v>275</v>
      </c>
      <c r="S6" s="1277" t="s">
        <v>276</v>
      </c>
      <c r="T6" s="1281" t="s">
        <v>277</v>
      </c>
      <c r="U6" s="1281" t="s">
        <v>278</v>
      </c>
      <c r="V6" s="1281" t="s">
        <v>279</v>
      </c>
      <c r="W6" s="1281" t="s">
        <v>280</v>
      </c>
      <c r="X6" s="1281" t="s">
        <v>281</v>
      </c>
      <c r="Y6" s="1281" t="s">
        <v>452</v>
      </c>
      <c r="Z6" s="1281" t="s">
        <v>453</v>
      </c>
      <c r="AA6" s="1281" t="s">
        <v>12</v>
      </c>
      <c r="AB6" s="1277" t="s">
        <v>228</v>
      </c>
      <c r="AC6" s="1281" t="s">
        <v>229</v>
      </c>
      <c r="AD6" s="1281" t="s">
        <v>317</v>
      </c>
      <c r="AE6" s="1280" t="s">
        <v>273</v>
      </c>
      <c r="AF6" s="1280"/>
      <c r="AG6" s="1280" t="s">
        <v>274</v>
      </c>
      <c r="AH6" s="1280"/>
      <c r="AI6" s="1280"/>
      <c r="AJ6" s="1280"/>
      <c r="AK6" s="1278"/>
      <c r="AL6" s="1278"/>
    </row>
    <row r="7" spans="1:40" ht="71.25" customHeight="1" x14ac:dyDescent="0.2">
      <c r="A7" s="1270"/>
      <c r="B7" s="1270"/>
      <c r="C7" s="1270"/>
      <c r="D7" s="1277"/>
      <c r="E7" s="1277"/>
      <c r="F7" s="1274"/>
      <c r="G7" s="1277"/>
      <c r="H7" s="1277"/>
      <c r="I7" s="1277"/>
      <c r="J7" s="1277"/>
      <c r="K7" s="1277"/>
      <c r="L7" s="1277"/>
      <c r="M7" s="1279"/>
      <c r="N7" s="1279"/>
      <c r="O7" s="1279"/>
      <c r="P7" s="1279"/>
      <c r="Q7" s="1279"/>
      <c r="R7" s="1277"/>
      <c r="S7" s="1277"/>
      <c r="T7" s="1281"/>
      <c r="U7" s="1281"/>
      <c r="V7" s="1281"/>
      <c r="W7" s="1281"/>
      <c r="X7" s="1281"/>
      <c r="Y7" s="1281"/>
      <c r="Z7" s="1281"/>
      <c r="AA7" s="1281"/>
      <c r="AB7" s="1277"/>
      <c r="AC7" s="1281"/>
      <c r="AD7" s="1281"/>
      <c r="AE7" s="119" t="s">
        <v>282</v>
      </c>
      <c r="AF7" s="119" t="s">
        <v>283</v>
      </c>
      <c r="AG7" s="119" t="s">
        <v>284</v>
      </c>
      <c r="AH7" s="119" t="s">
        <v>285</v>
      </c>
      <c r="AI7" s="119" t="s">
        <v>784</v>
      </c>
      <c r="AJ7" s="119" t="s">
        <v>286</v>
      </c>
      <c r="AK7" s="119" t="s">
        <v>287</v>
      </c>
      <c r="AL7" s="119" t="s">
        <v>288</v>
      </c>
    </row>
    <row r="8" spans="1:40" x14ac:dyDescent="0.2">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c r="W8" s="110">
        <v>23</v>
      </c>
      <c r="X8" s="110">
        <v>24</v>
      </c>
      <c r="Y8" s="110">
        <v>25</v>
      </c>
      <c r="Z8" s="110">
        <v>26</v>
      </c>
      <c r="AA8" s="110">
        <v>27</v>
      </c>
      <c r="AB8" s="110">
        <v>28</v>
      </c>
      <c r="AC8" s="110">
        <v>29</v>
      </c>
      <c r="AD8" s="110">
        <v>30</v>
      </c>
      <c r="AE8" s="110">
        <v>31</v>
      </c>
      <c r="AF8" s="110">
        <v>32</v>
      </c>
      <c r="AG8" s="110">
        <v>33</v>
      </c>
      <c r="AH8" s="110">
        <v>34</v>
      </c>
      <c r="AI8" s="110">
        <v>35</v>
      </c>
      <c r="AJ8" s="110">
        <v>36</v>
      </c>
      <c r="AK8" s="110">
        <v>37</v>
      </c>
      <c r="AL8" s="110">
        <v>38</v>
      </c>
    </row>
    <row r="9" spans="1:40" ht="14.25" customHeight="1" x14ac:dyDescent="0.2">
      <c r="A9" s="120" t="s">
        <v>19</v>
      </c>
      <c r="B9" s="121" t="s">
        <v>120</v>
      </c>
      <c r="C9" s="395">
        <f>SUM(M9:Q9)</f>
        <v>0</v>
      </c>
      <c r="D9" s="395">
        <f>SUM(D10:D15)</f>
        <v>0</v>
      </c>
      <c r="E9" s="395">
        <f>SUM(E10:E15)</f>
        <v>0</v>
      </c>
      <c r="F9" s="395">
        <f>SUM(F10:F15)</f>
        <v>0</v>
      </c>
      <c r="G9" s="395">
        <f>SUM(G10:G15)</f>
        <v>0</v>
      </c>
      <c r="H9" s="395">
        <f t="shared" ref="H9:AA9" si="0">SUM(H10:H15)</f>
        <v>0</v>
      </c>
      <c r="I9" s="395">
        <f t="shared" si="0"/>
        <v>0</v>
      </c>
      <c r="J9" s="395">
        <f t="shared" si="0"/>
        <v>0</v>
      </c>
      <c r="K9" s="395">
        <f t="shared" si="0"/>
        <v>0</v>
      </c>
      <c r="L9" s="395">
        <f t="shared" si="0"/>
        <v>0</v>
      </c>
      <c r="M9" s="395">
        <f t="shared" si="0"/>
        <v>0</v>
      </c>
      <c r="N9" s="395">
        <f t="shared" si="0"/>
        <v>0</v>
      </c>
      <c r="O9" s="395">
        <f t="shared" si="0"/>
        <v>0</v>
      </c>
      <c r="P9" s="395">
        <f t="shared" ref="P9" si="1">SUM(P10:P15)</f>
        <v>0</v>
      </c>
      <c r="Q9" s="395">
        <f t="shared" si="0"/>
        <v>0</v>
      </c>
      <c r="R9" s="395">
        <f t="shared" si="0"/>
        <v>0</v>
      </c>
      <c r="S9" s="395">
        <f t="shared" si="0"/>
        <v>0</v>
      </c>
      <c r="T9" s="395">
        <f t="shared" si="0"/>
        <v>0</v>
      </c>
      <c r="U9" s="395">
        <f t="shared" si="0"/>
        <v>0</v>
      </c>
      <c r="V9" s="395">
        <f t="shared" si="0"/>
        <v>0</v>
      </c>
      <c r="W9" s="395">
        <f t="shared" si="0"/>
        <v>0</v>
      </c>
      <c r="X9" s="395">
        <f t="shared" si="0"/>
        <v>0</v>
      </c>
      <c r="Y9" s="395">
        <f t="shared" si="0"/>
        <v>0</v>
      </c>
      <c r="Z9" s="395">
        <f t="shared" si="0"/>
        <v>0</v>
      </c>
      <c r="AA9" s="395">
        <f t="shared" si="0"/>
        <v>0</v>
      </c>
      <c r="AB9" s="395">
        <f>SUM(AB10:AB15)</f>
        <v>0</v>
      </c>
      <c r="AC9" s="395">
        <f>SUM(AC10:AC15)</f>
        <v>0</v>
      </c>
      <c r="AD9" s="395">
        <f>SUM(AD10:AD15)</f>
        <v>0</v>
      </c>
      <c r="AE9" s="395">
        <f t="shared" ref="AE9:AL9" si="2">SUM(AE10:AE15)</f>
        <v>0</v>
      </c>
      <c r="AF9" s="395">
        <f t="shared" si="2"/>
        <v>0</v>
      </c>
      <c r="AG9" s="395">
        <f t="shared" si="2"/>
        <v>0</v>
      </c>
      <c r="AH9" s="395">
        <f t="shared" si="2"/>
        <v>0</v>
      </c>
      <c r="AI9" s="395">
        <f t="shared" si="2"/>
        <v>0</v>
      </c>
      <c r="AJ9" s="395">
        <f t="shared" si="2"/>
        <v>0</v>
      </c>
      <c r="AK9" s="395">
        <f t="shared" si="2"/>
        <v>0</v>
      </c>
      <c r="AL9" s="395">
        <f t="shared" si="2"/>
        <v>0</v>
      </c>
      <c r="AM9" s="777"/>
      <c r="AN9" s="777"/>
    </row>
    <row r="10" spans="1:40" ht="14.25" customHeight="1" x14ac:dyDescent="0.2">
      <c r="A10" s="122"/>
      <c r="B10" s="123" t="s">
        <v>218</v>
      </c>
      <c r="C10" s="396">
        <f>SUM(G10:L10)</f>
        <v>0</v>
      </c>
      <c r="D10" s="397"/>
      <c r="E10" s="397"/>
      <c r="F10" s="397"/>
      <c r="G10" s="397"/>
      <c r="H10" s="397"/>
      <c r="I10" s="397"/>
      <c r="J10" s="397"/>
      <c r="K10" s="397"/>
      <c r="L10" s="397"/>
      <c r="M10" s="397"/>
      <c r="N10" s="397"/>
      <c r="O10" s="397"/>
      <c r="P10" s="397"/>
      <c r="Q10" s="397"/>
      <c r="R10" s="398"/>
      <c r="S10" s="398"/>
      <c r="T10" s="398"/>
      <c r="U10" s="398"/>
      <c r="V10" s="398"/>
      <c r="W10" s="398"/>
      <c r="X10" s="398"/>
      <c r="Y10" s="398"/>
      <c r="Z10" s="398"/>
      <c r="AA10" s="398"/>
      <c r="AB10" s="398"/>
      <c r="AC10" s="398"/>
      <c r="AD10" s="398"/>
      <c r="AE10" s="397"/>
      <c r="AF10" s="397"/>
      <c r="AG10" s="397"/>
      <c r="AH10" s="397"/>
      <c r="AI10" s="397"/>
      <c r="AJ10" s="397"/>
      <c r="AK10" s="397"/>
      <c r="AL10" s="397"/>
      <c r="AM10" s="777"/>
      <c r="AN10" s="777"/>
    </row>
    <row r="11" spans="1:40" ht="14.25" customHeight="1" x14ac:dyDescent="0.2">
      <c r="A11" s="122"/>
      <c r="B11" s="123" t="s">
        <v>219</v>
      </c>
      <c r="C11" s="396">
        <f>SUM(G11:L11)</f>
        <v>0</v>
      </c>
      <c r="D11" s="397"/>
      <c r="E11" s="397"/>
      <c r="F11" s="397"/>
      <c r="G11" s="397"/>
      <c r="H11" s="397"/>
      <c r="I11" s="397"/>
      <c r="J11" s="397"/>
      <c r="K11" s="397"/>
      <c r="L11" s="397"/>
      <c r="M11" s="397"/>
      <c r="N11" s="397"/>
      <c r="O11" s="397"/>
      <c r="P11" s="397"/>
      <c r="Q11" s="397"/>
      <c r="R11" s="398"/>
      <c r="S11" s="398"/>
      <c r="T11" s="398"/>
      <c r="U11" s="398"/>
      <c r="V11" s="398"/>
      <c r="W11" s="398"/>
      <c r="X11" s="398"/>
      <c r="Y11" s="398"/>
      <c r="Z11" s="398"/>
      <c r="AA11" s="398"/>
      <c r="AB11" s="398"/>
      <c r="AC11" s="398"/>
      <c r="AD11" s="398"/>
      <c r="AE11" s="397"/>
      <c r="AF11" s="397"/>
      <c r="AG11" s="397"/>
      <c r="AH11" s="397"/>
      <c r="AI11" s="397"/>
      <c r="AJ11" s="397"/>
      <c r="AK11" s="397"/>
      <c r="AL11" s="397"/>
      <c r="AM11" s="777"/>
      <c r="AN11" s="777"/>
    </row>
    <row r="12" spans="1:40" ht="14.25" customHeight="1" x14ac:dyDescent="0.2">
      <c r="A12" s="122"/>
      <c r="B12" s="123" t="s">
        <v>409</v>
      </c>
      <c r="C12" s="396">
        <f t="shared" ref="C12:C36" si="3">SUM(G12:L12)</f>
        <v>0</v>
      </c>
      <c r="D12" s="397"/>
      <c r="E12" s="397"/>
      <c r="F12" s="397"/>
      <c r="G12" s="397"/>
      <c r="H12" s="397"/>
      <c r="I12" s="397"/>
      <c r="J12" s="397"/>
      <c r="K12" s="397"/>
      <c r="L12" s="397"/>
      <c r="M12" s="397"/>
      <c r="N12" s="397"/>
      <c r="O12" s="397"/>
      <c r="P12" s="397"/>
      <c r="Q12" s="397"/>
      <c r="R12" s="398"/>
      <c r="S12" s="398"/>
      <c r="T12" s="398"/>
      <c r="U12" s="398"/>
      <c r="V12" s="398"/>
      <c r="W12" s="398"/>
      <c r="X12" s="398"/>
      <c r="Y12" s="398"/>
      <c r="Z12" s="398"/>
      <c r="AA12" s="398"/>
      <c r="AB12" s="398"/>
      <c r="AC12" s="398"/>
      <c r="AD12" s="398"/>
      <c r="AE12" s="397"/>
      <c r="AF12" s="397"/>
      <c r="AG12" s="397"/>
      <c r="AH12" s="397"/>
      <c r="AI12" s="397"/>
      <c r="AJ12" s="397"/>
      <c r="AK12" s="397"/>
      <c r="AL12" s="397"/>
      <c r="AM12" s="777"/>
      <c r="AN12" s="777"/>
    </row>
    <row r="13" spans="1:40" ht="14.25" customHeight="1" x14ac:dyDescent="0.2">
      <c r="A13" s="122"/>
      <c r="B13" s="123" t="s">
        <v>410</v>
      </c>
      <c r="C13" s="396">
        <f t="shared" si="3"/>
        <v>0</v>
      </c>
      <c r="D13" s="397"/>
      <c r="E13" s="397"/>
      <c r="F13" s="397"/>
      <c r="G13" s="397"/>
      <c r="H13" s="397"/>
      <c r="I13" s="397"/>
      <c r="J13" s="397"/>
      <c r="K13" s="397"/>
      <c r="L13" s="397"/>
      <c r="M13" s="397"/>
      <c r="N13" s="397"/>
      <c r="O13" s="397"/>
      <c r="P13" s="397"/>
      <c r="Q13" s="397"/>
      <c r="R13" s="398"/>
      <c r="S13" s="398"/>
      <c r="T13" s="398"/>
      <c r="U13" s="398"/>
      <c r="V13" s="398"/>
      <c r="W13" s="398"/>
      <c r="X13" s="398"/>
      <c r="Y13" s="398"/>
      <c r="Z13" s="398"/>
      <c r="AA13" s="398"/>
      <c r="AB13" s="398"/>
      <c r="AC13" s="398"/>
      <c r="AD13" s="398"/>
      <c r="AE13" s="397"/>
      <c r="AF13" s="397"/>
      <c r="AG13" s="397"/>
      <c r="AH13" s="397"/>
      <c r="AI13" s="397"/>
      <c r="AJ13" s="397"/>
      <c r="AK13" s="397"/>
      <c r="AL13" s="397"/>
      <c r="AM13" s="777"/>
      <c r="AN13" s="777"/>
    </row>
    <row r="14" spans="1:40" ht="14.25" customHeight="1" x14ac:dyDescent="0.2">
      <c r="A14" s="122"/>
      <c r="B14" s="123" t="s">
        <v>411</v>
      </c>
      <c r="C14" s="396">
        <f t="shared" si="3"/>
        <v>0</v>
      </c>
      <c r="D14" s="397"/>
      <c r="E14" s="397"/>
      <c r="F14" s="397"/>
      <c r="G14" s="397"/>
      <c r="H14" s="397"/>
      <c r="I14" s="397"/>
      <c r="J14" s="397"/>
      <c r="K14" s="397"/>
      <c r="L14" s="397"/>
      <c r="M14" s="397"/>
      <c r="N14" s="397"/>
      <c r="O14" s="397"/>
      <c r="P14" s="397"/>
      <c r="Q14" s="397"/>
      <c r="R14" s="398"/>
      <c r="S14" s="398"/>
      <c r="T14" s="398"/>
      <c r="U14" s="398"/>
      <c r="V14" s="398"/>
      <c r="W14" s="398"/>
      <c r="X14" s="398"/>
      <c r="Y14" s="398"/>
      <c r="Z14" s="398"/>
      <c r="AA14" s="398"/>
      <c r="AB14" s="398"/>
      <c r="AC14" s="398"/>
      <c r="AD14" s="398"/>
      <c r="AE14" s="397"/>
      <c r="AF14" s="397"/>
      <c r="AG14" s="397"/>
      <c r="AH14" s="397"/>
      <c r="AI14" s="397"/>
      <c r="AJ14" s="397"/>
      <c r="AK14" s="397"/>
      <c r="AL14" s="397"/>
      <c r="AM14" s="777"/>
      <c r="AN14" s="777"/>
    </row>
    <row r="15" spans="1:40" ht="14.25" customHeight="1" x14ac:dyDescent="0.2">
      <c r="A15" s="124"/>
      <c r="B15" s="125" t="s">
        <v>12</v>
      </c>
      <c r="C15" s="396">
        <f t="shared" si="3"/>
        <v>0</v>
      </c>
      <c r="D15" s="399"/>
      <c r="E15" s="399"/>
      <c r="F15" s="399"/>
      <c r="G15" s="399"/>
      <c r="H15" s="399"/>
      <c r="I15" s="399"/>
      <c r="J15" s="399"/>
      <c r="K15" s="399"/>
      <c r="L15" s="399"/>
      <c r="M15" s="399"/>
      <c r="N15" s="399"/>
      <c r="O15" s="399"/>
      <c r="P15" s="399"/>
      <c r="Q15" s="399"/>
      <c r="R15" s="400"/>
      <c r="S15" s="400"/>
      <c r="T15" s="400"/>
      <c r="U15" s="400"/>
      <c r="V15" s="400"/>
      <c r="W15" s="400"/>
      <c r="X15" s="400"/>
      <c r="Y15" s="400"/>
      <c r="Z15" s="400"/>
      <c r="AA15" s="400"/>
      <c r="AB15" s="400"/>
      <c r="AC15" s="400"/>
      <c r="AD15" s="400"/>
      <c r="AE15" s="399"/>
      <c r="AF15" s="399"/>
      <c r="AG15" s="399"/>
      <c r="AH15" s="399"/>
      <c r="AI15" s="399"/>
      <c r="AJ15" s="399"/>
      <c r="AK15" s="399"/>
      <c r="AL15" s="399"/>
      <c r="AM15" s="777"/>
      <c r="AN15" s="777"/>
    </row>
    <row r="16" spans="1:40" ht="25.5" customHeight="1" x14ac:dyDescent="0.2">
      <c r="A16" s="126" t="s">
        <v>23</v>
      </c>
      <c r="B16" s="127" t="s">
        <v>21</v>
      </c>
      <c r="C16" s="395">
        <f>SUM(M16:Q16)</f>
        <v>0</v>
      </c>
      <c r="D16" s="395">
        <f>SUM(D17:D22)</f>
        <v>0</v>
      </c>
      <c r="E16" s="395">
        <f t="shared" ref="E16:AL16" si="4">SUM(E17:E22)</f>
        <v>0</v>
      </c>
      <c r="F16" s="395">
        <f t="shared" si="4"/>
        <v>0</v>
      </c>
      <c r="G16" s="395">
        <f t="shared" si="4"/>
        <v>0</v>
      </c>
      <c r="H16" s="395">
        <f t="shared" si="4"/>
        <v>0</v>
      </c>
      <c r="I16" s="395">
        <f t="shared" si="4"/>
        <v>0</v>
      </c>
      <c r="J16" s="395">
        <f t="shared" si="4"/>
        <v>0</v>
      </c>
      <c r="K16" s="395">
        <f t="shared" si="4"/>
        <v>0</v>
      </c>
      <c r="L16" s="395">
        <f t="shared" si="4"/>
        <v>0</v>
      </c>
      <c r="M16" s="395">
        <f t="shared" si="4"/>
        <v>0</v>
      </c>
      <c r="N16" s="395">
        <f t="shared" si="4"/>
        <v>0</v>
      </c>
      <c r="O16" s="395">
        <f t="shared" si="4"/>
        <v>0</v>
      </c>
      <c r="P16" s="395">
        <f t="shared" ref="P16" si="5">SUM(P17:P22)</f>
        <v>0</v>
      </c>
      <c r="Q16" s="395">
        <f t="shared" si="4"/>
        <v>0</v>
      </c>
      <c r="R16" s="395">
        <f t="shared" si="4"/>
        <v>0</v>
      </c>
      <c r="S16" s="395">
        <f t="shared" si="4"/>
        <v>0</v>
      </c>
      <c r="T16" s="395">
        <f t="shared" si="4"/>
        <v>0</v>
      </c>
      <c r="U16" s="395">
        <f t="shared" si="4"/>
        <v>0</v>
      </c>
      <c r="V16" s="395">
        <f t="shared" si="4"/>
        <v>0</v>
      </c>
      <c r="W16" s="395">
        <f t="shared" si="4"/>
        <v>0</v>
      </c>
      <c r="X16" s="395">
        <f t="shared" si="4"/>
        <v>0</v>
      </c>
      <c r="Y16" s="395">
        <f t="shared" si="4"/>
        <v>0</v>
      </c>
      <c r="Z16" s="395">
        <f t="shared" si="4"/>
        <v>0</v>
      </c>
      <c r="AA16" s="395">
        <f t="shared" si="4"/>
        <v>0</v>
      </c>
      <c r="AB16" s="395">
        <f>SUM(AB17:AB22)</f>
        <v>0</v>
      </c>
      <c r="AC16" s="395">
        <f>SUM(AC17:AC22)</f>
        <v>0</v>
      </c>
      <c r="AD16" s="395">
        <f>SUM(AD17:AD22)</f>
        <v>0</v>
      </c>
      <c r="AE16" s="395">
        <f t="shared" si="4"/>
        <v>0</v>
      </c>
      <c r="AF16" s="395">
        <f t="shared" si="4"/>
        <v>0</v>
      </c>
      <c r="AG16" s="395">
        <f t="shared" si="4"/>
        <v>0</v>
      </c>
      <c r="AH16" s="395">
        <f t="shared" si="4"/>
        <v>0</v>
      </c>
      <c r="AI16" s="395">
        <f t="shared" si="4"/>
        <v>0</v>
      </c>
      <c r="AJ16" s="395">
        <f t="shared" si="4"/>
        <v>0</v>
      </c>
      <c r="AK16" s="395">
        <f t="shared" si="4"/>
        <v>0</v>
      </c>
      <c r="AL16" s="395">
        <f t="shared" si="4"/>
        <v>0</v>
      </c>
      <c r="AM16" s="777"/>
      <c r="AN16" s="777"/>
    </row>
    <row r="17" spans="1:40" ht="14.25" customHeight="1" x14ac:dyDescent="0.2">
      <c r="A17" s="128"/>
      <c r="B17" s="123" t="s">
        <v>218</v>
      </c>
      <c r="C17" s="396">
        <f t="shared" si="3"/>
        <v>0</v>
      </c>
      <c r="D17" s="397"/>
      <c r="E17" s="397"/>
      <c r="F17" s="397"/>
      <c r="G17" s="397"/>
      <c r="H17" s="397"/>
      <c r="I17" s="397"/>
      <c r="J17" s="397"/>
      <c r="K17" s="397"/>
      <c r="L17" s="397"/>
      <c r="M17" s="397"/>
      <c r="N17" s="397"/>
      <c r="O17" s="397"/>
      <c r="P17" s="397"/>
      <c r="Q17" s="397"/>
      <c r="R17" s="401"/>
      <c r="S17" s="401"/>
      <c r="T17" s="401"/>
      <c r="U17" s="401"/>
      <c r="V17" s="401"/>
      <c r="W17" s="401"/>
      <c r="X17" s="401"/>
      <c r="Y17" s="401"/>
      <c r="Z17" s="401"/>
      <c r="AA17" s="401"/>
      <c r="AB17" s="401"/>
      <c r="AC17" s="401"/>
      <c r="AD17" s="401"/>
      <c r="AE17" s="397"/>
      <c r="AF17" s="397"/>
      <c r="AG17" s="397"/>
      <c r="AH17" s="397"/>
      <c r="AI17" s="397"/>
      <c r="AJ17" s="397"/>
      <c r="AK17" s="397"/>
      <c r="AL17" s="397"/>
      <c r="AM17" s="777"/>
      <c r="AN17" s="777"/>
    </row>
    <row r="18" spans="1:40" ht="14.25" customHeight="1" x14ac:dyDescent="0.2">
      <c r="A18" s="129"/>
      <c r="B18" s="123" t="s">
        <v>219</v>
      </c>
      <c r="C18" s="396">
        <f t="shared" si="3"/>
        <v>0</v>
      </c>
      <c r="D18" s="402"/>
      <c r="E18" s="402"/>
      <c r="F18" s="402"/>
      <c r="G18" s="402"/>
      <c r="H18" s="402"/>
      <c r="I18" s="402"/>
      <c r="J18" s="402"/>
      <c r="K18" s="402"/>
      <c r="L18" s="402"/>
      <c r="M18" s="402"/>
      <c r="N18" s="402"/>
      <c r="O18" s="402"/>
      <c r="P18" s="402"/>
      <c r="Q18" s="402"/>
      <c r="R18" s="403"/>
      <c r="S18" s="403"/>
      <c r="T18" s="403"/>
      <c r="U18" s="403"/>
      <c r="V18" s="403"/>
      <c r="W18" s="403"/>
      <c r="X18" s="403"/>
      <c r="Y18" s="403"/>
      <c r="Z18" s="403"/>
      <c r="AA18" s="403"/>
      <c r="AB18" s="403"/>
      <c r="AC18" s="403"/>
      <c r="AD18" s="403"/>
      <c r="AE18" s="402"/>
      <c r="AF18" s="402"/>
      <c r="AG18" s="402"/>
      <c r="AH18" s="402"/>
      <c r="AI18" s="402"/>
      <c r="AJ18" s="402"/>
      <c r="AK18" s="402"/>
      <c r="AL18" s="402"/>
      <c r="AM18" s="777"/>
      <c r="AN18" s="777"/>
    </row>
    <row r="19" spans="1:40" ht="14.25" customHeight="1" x14ac:dyDescent="0.2">
      <c r="A19" s="129"/>
      <c r="B19" s="123" t="s">
        <v>409</v>
      </c>
      <c r="C19" s="396">
        <f t="shared" si="3"/>
        <v>0</v>
      </c>
      <c r="D19" s="402"/>
      <c r="E19" s="402"/>
      <c r="F19" s="402"/>
      <c r="G19" s="402"/>
      <c r="H19" s="402"/>
      <c r="I19" s="402"/>
      <c r="J19" s="402"/>
      <c r="K19" s="402"/>
      <c r="L19" s="402"/>
      <c r="M19" s="402"/>
      <c r="N19" s="402"/>
      <c r="O19" s="402"/>
      <c r="P19" s="402"/>
      <c r="Q19" s="402"/>
      <c r="R19" s="403"/>
      <c r="S19" s="403"/>
      <c r="T19" s="403"/>
      <c r="U19" s="403"/>
      <c r="V19" s="403"/>
      <c r="W19" s="403"/>
      <c r="X19" s="403"/>
      <c r="Y19" s="403"/>
      <c r="Z19" s="403"/>
      <c r="AA19" s="403"/>
      <c r="AB19" s="403"/>
      <c r="AC19" s="403"/>
      <c r="AD19" s="403"/>
      <c r="AE19" s="402"/>
      <c r="AF19" s="402"/>
      <c r="AG19" s="402"/>
      <c r="AH19" s="402"/>
      <c r="AI19" s="402"/>
      <c r="AJ19" s="402"/>
      <c r="AK19" s="402"/>
      <c r="AL19" s="402"/>
      <c r="AM19" s="777"/>
      <c r="AN19" s="777"/>
    </row>
    <row r="20" spans="1:40" ht="14.25" customHeight="1" x14ac:dyDescent="0.2">
      <c r="A20" s="129"/>
      <c r="B20" s="123" t="s">
        <v>410</v>
      </c>
      <c r="C20" s="396">
        <f t="shared" si="3"/>
        <v>0</v>
      </c>
      <c r="D20" s="402"/>
      <c r="E20" s="402"/>
      <c r="F20" s="402"/>
      <c r="G20" s="402"/>
      <c r="H20" s="402"/>
      <c r="I20" s="402"/>
      <c r="J20" s="402"/>
      <c r="K20" s="402"/>
      <c r="L20" s="402"/>
      <c r="M20" s="402"/>
      <c r="N20" s="402"/>
      <c r="O20" s="402"/>
      <c r="P20" s="402"/>
      <c r="Q20" s="402"/>
      <c r="R20" s="403"/>
      <c r="S20" s="403"/>
      <c r="T20" s="403"/>
      <c r="U20" s="403"/>
      <c r="V20" s="403"/>
      <c r="W20" s="403"/>
      <c r="X20" s="403"/>
      <c r="Y20" s="403"/>
      <c r="Z20" s="403"/>
      <c r="AA20" s="403"/>
      <c r="AB20" s="403"/>
      <c r="AC20" s="403"/>
      <c r="AD20" s="403"/>
      <c r="AE20" s="402"/>
      <c r="AF20" s="402"/>
      <c r="AG20" s="402"/>
      <c r="AH20" s="402"/>
      <c r="AI20" s="402"/>
      <c r="AJ20" s="402"/>
      <c r="AK20" s="402"/>
      <c r="AL20" s="402"/>
      <c r="AM20" s="777"/>
      <c r="AN20" s="777"/>
    </row>
    <row r="21" spans="1:40" ht="14.25" customHeight="1" x14ac:dyDescent="0.2">
      <c r="A21" s="129"/>
      <c r="B21" s="123" t="s">
        <v>411</v>
      </c>
      <c r="C21" s="396">
        <f t="shared" si="3"/>
        <v>0</v>
      </c>
      <c r="D21" s="402"/>
      <c r="E21" s="402"/>
      <c r="F21" s="402"/>
      <c r="G21" s="402"/>
      <c r="H21" s="402"/>
      <c r="I21" s="402"/>
      <c r="J21" s="402"/>
      <c r="K21" s="402"/>
      <c r="L21" s="402"/>
      <c r="M21" s="402"/>
      <c r="N21" s="402"/>
      <c r="O21" s="402"/>
      <c r="P21" s="402"/>
      <c r="Q21" s="402"/>
      <c r="R21" s="403"/>
      <c r="S21" s="403"/>
      <c r="T21" s="403"/>
      <c r="U21" s="403"/>
      <c r="V21" s="403"/>
      <c r="W21" s="403"/>
      <c r="X21" s="403"/>
      <c r="Y21" s="403"/>
      <c r="Z21" s="403"/>
      <c r="AA21" s="403"/>
      <c r="AB21" s="403"/>
      <c r="AC21" s="403"/>
      <c r="AD21" s="403"/>
      <c r="AE21" s="402"/>
      <c r="AF21" s="402"/>
      <c r="AG21" s="402"/>
      <c r="AH21" s="402"/>
      <c r="AI21" s="402"/>
      <c r="AJ21" s="402"/>
      <c r="AK21" s="402"/>
      <c r="AL21" s="402"/>
      <c r="AM21" s="777"/>
      <c r="AN21" s="777"/>
    </row>
    <row r="22" spans="1:40" ht="14.25" customHeight="1" x14ac:dyDescent="0.2">
      <c r="A22" s="130"/>
      <c r="B22" s="125" t="s">
        <v>12</v>
      </c>
      <c r="C22" s="396">
        <f t="shared" si="3"/>
        <v>0</v>
      </c>
      <c r="D22" s="404"/>
      <c r="E22" s="404"/>
      <c r="F22" s="404"/>
      <c r="G22" s="404"/>
      <c r="H22" s="404"/>
      <c r="I22" s="404"/>
      <c r="J22" s="404"/>
      <c r="K22" s="404"/>
      <c r="L22" s="404"/>
      <c r="M22" s="404"/>
      <c r="N22" s="404"/>
      <c r="O22" s="404"/>
      <c r="P22" s="404"/>
      <c r="Q22" s="404"/>
      <c r="R22" s="405"/>
      <c r="S22" s="405"/>
      <c r="T22" s="405"/>
      <c r="U22" s="405"/>
      <c r="V22" s="405"/>
      <c r="W22" s="405"/>
      <c r="X22" s="405"/>
      <c r="Y22" s="405"/>
      <c r="Z22" s="405"/>
      <c r="AA22" s="405"/>
      <c r="AB22" s="405"/>
      <c r="AC22" s="405"/>
      <c r="AD22" s="405"/>
      <c r="AE22" s="404"/>
      <c r="AF22" s="404"/>
      <c r="AG22" s="404"/>
      <c r="AH22" s="404"/>
      <c r="AI22" s="404"/>
      <c r="AJ22" s="404"/>
      <c r="AK22" s="404"/>
      <c r="AL22" s="404"/>
      <c r="AM22" s="777"/>
      <c r="AN22" s="777"/>
    </row>
    <row r="23" spans="1:40" ht="31.5" customHeight="1" x14ac:dyDescent="0.2">
      <c r="A23" s="126" t="s">
        <v>28</v>
      </c>
      <c r="B23" s="127" t="s">
        <v>557</v>
      </c>
      <c r="C23" s="395">
        <f>SUM(M23:Q23)</f>
        <v>0</v>
      </c>
      <c r="D23" s="395">
        <f t="shared" ref="D23:AL23" si="6">SUM(D24:D29)</f>
        <v>0</v>
      </c>
      <c r="E23" s="395">
        <f t="shared" si="6"/>
        <v>0</v>
      </c>
      <c r="F23" s="395">
        <f t="shared" si="6"/>
        <v>0</v>
      </c>
      <c r="G23" s="395">
        <f t="shared" si="6"/>
        <v>0</v>
      </c>
      <c r="H23" s="395">
        <f t="shared" si="6"/>
        <v>0</v>
      </c>
      <c r="I23" s="395">
        <f t="shared" si="6"/>
        <v>0</v>
      </c>
      <c r="J23" s="395">
        <f t="shared" si="6"/>
        <v>0</v>
      </c>
      <c r="K23" s="395">
        <f t="shared" si="6"/>
        <v>0</v>
      </c>
      <c r="L23" s="395">
        <f t="shared" si="6"/>
        <v>0</v>
      </c>
      <c r="M23" s="395">
        <f t="shared" si="6"/>
        <v>0</v>
      </c>
      <c r="N23" s="395">
        <f t="shared" si="6"/>
        <v>0</v>
      </c>
      <c r="O23" s="395">
        <f t="shared" si="6"/>
        <v>0</v>
      </c>
      <c r="P23" s="395">
        <f t="shared" ref="P23" si="7">SUM(P24:P29)</f>
        <v>0</v>
      </c>
      <c r="Q23" s="395">
        <f t="shared" si="6"/>
        <v>0</v>
      </c>
      <c r="R23" s="395">
        <f t="shared" si="6"/>
        <v>0</v>
      </c>
      <c r="S23" s="395">
        <f t="shared" si="6"/>
        <v>0</v>
      </c>
      <c r="T23" s="395">
        <f t="shared" si="6"/>
        <v>0</v>
      </c>
      <c r="U23" s="395">
        <f t="shared" si="6"/>
        <v>0</v>
      </c>
      <c r="V23" s="395">
        <f t="shared" si="6"/>
        <v>0</v>
      </c>
      <c r="W23" s="395">
        <f t="shared" si="6"/>
        <v>0</v>
      </c>
      <c r="X23" s="395">
        <f t="shared" si="6"/>
        <v>0</v>
      </c>
      <c r="Y23" s="395">
        <f t="shared" si="6"/>
        <v>0</v>
      </c>
      <c r="Z23" s="395">
        <f t="shared" si="6"/>
        <v>0</v>
      </c>
      <c r="AA23" s="395">
        <f t="shared" si="6"/>
        <v>0</v>
      </c>
      <c r="AB23" s="395">
        <f>SUM(AB24:AB29)</f>
        <v>0</v>
      </c>
      <c r="AC23" s="395">
        <f>SUM(AC24:AC29)</f>
        <v>0</v>
      </c>
      <c r="AD23" s="395">
        <f>SUM(AD24:AD29)</f>
        <v>0</v>
      </c>
      <c r="AE23" s="395">
        <f t="shared" si="6"/>
        <v>0</v>
      </c>
      <c r="AF23" s="395">
        <f t="shared" si="6"/>
        <v>0</v>
      </c>
      <c r="AG23" s="395">
        <f t="shared" si="6"/>
        <v>0</v>
      </c>
      <c r="AH23" s="395">
        <f t="shared" si="6"/>
        <v>0</v>
      </c>
      <c r="AI23" s="395">
        <f t="shared" si="6"/>
        <v>0</v>
      </c>
      <c r="AJ23" s="395">
        <f t="shared" si="6"/>
        <v>0</v>
      </c>
      <c r="AK23" s="395">
        <f t="shared" si="6"/>
        <v>0</v>
      </c>
      <c r="AL23" s="395">
        <f t="shared" si="6"/>
        <v>0</v>
      </c>
      <c r="AM23" s="777"/>
      <c r="AN23" s="777"/>
    </row>
    <row r="24" spans="1:40" ht="14.25" customHeight="1" x14ac:dyDescent="0.2">
      <c r="A24" s="131"/>
      <c r="B24" s="123" t="s">
        <v>218</v>
      </c>
      <c r="C24" s="396">
        <f t="shared" si="3"/>
        <v>0</v>
      </c>
      <c r="D24" s="399"/>
      <c r="E24" s="399"/>
      <c r="F24" s="399"/>
      <c r="G24" s="399"/>
      <c r="H24" s="399"/>
      <c r="I24" s="399"/>
      <c r="J24" s="399"/>
      <c r="K24" s="399"/>
      <c r="L24" s="399"/>
      <c r="M24" s="399"/>
      <c r="N24" s="399"/>
      <c r="O24" s="399"/>
      <c r="P24" s="399"/>
      <c r="Q24" s="399"/>
      <c r="R24" s="406"/>
      <c r="S24" s="406"/>
      <c r="T24" s="406"/>
      <c r="U24" s="406"/>
      <c r="V24" s="406"/>
      <c r="W24" s="406"/>
      <c r="X24" s="406"/>
      <c r="Y24" s="406"/>
      <c r="Z24" s="406"/>
      <c r="AA24" s="406"/>
      <c r="AB24" s="406"/>
      <c r="AC24" s="406"/>
      <c r="AD24" s="406"/>
      <c r="AE24" s="399"/>
      <c r="AF24" s="399"/>
      <c r="AG24" s="399"/>
      <c r="AH24" s="399"/>
      <c r="AI24" s="399"/>
      <c r="AJ24" s="399"/>
      <c r="AK24" s="399"/>
      <c r="AL24" s="399"/>
      <c r="AM24" s="777"/>
      <c r="AN24" s="777"/>
    </row>
    <row r="25" spans="1:40" ht="14.25" customHeight="1" x14ac:dyDescent="0.2">
      <c r="A25" s="130"/>
      <c r="B25" s="123" t="s">
        <v>219</v>
      </c>
      <c r="C25" s="396">
        <f t="shared" si="3"/>
        <v>0</v>
      </c>
      <c r="D25" s="404"/>
      <c r="E25" s="404"/>
      <c r="F25" s="404"/>
      <c r="G25" s="404"/>
      <c r="H25" s="404"/>
      <c r="I25" s="404"/>
      <c r="J25" s="404"/>
      <c r="K25" s="404"/>
      <c r="L25" s="404"/>
      <c r="M25" s="404"/>
      <c r="N25" s="404"/>
      <c r="O25" s="404"/>
      <c r="P25" s="404"/>
      <c r="Q25" s="404"/>
      <c r="R25" s="405"/>
      <c r="S25" s="405"/>
      <c r="T25" s="405"/>
      <c r="U25" s="405"/>
      <c r="V25" s="405"/>
      <c r="W25" s="405"/>
      <c r="X25" s="405"/>
      <c r="Y25" s="405"/>
      <c r="Z25" s="405"/>
      <c r="AA25" s="405"/>
      <c r="AB25" s="405"/>
      <c r="AC25" s="405"/>
      <c r="AD25" s="405"/>
      <c r="AE25" s="404"/>
      <c r="AF25" s="404"/>
      <c r="AG25" s="404"/>
      <c r="AH25" s="404"/>
      <c r="AI25" s="404"/>
      <c r="AJ25" s="404"/>
      <c r="AK25" s="404"/>
      <c r="AL25" s="404"/>
      <c r="AM25" s="777"/>
      <c r="AN25" s="777"/>
    </row>
    <row r="26" spans="1:40" ht="14.25" customHeight="1" x14ac:dyDescent="0.2">
      <c r="A26" s="130"/>
      <c r="B26" s="123" t="s">
        <v>409</v>
      </c>
      <c r="C26" s="396">
        <f t="shared" si="3"/>
        <v>0</v>
      </c>
      <c r="D26" s="404"/>
      <c r="E26" s="404"/>
      <c r="F26" s="404"/>
      <c r="G26" s="404"/>
      <c r="H26" s="404"/>
      <c r="I26" s="404"/>
      <c r="J26" s="404"/>
      <c r="K26" s="404"/>
      <c r="L26" s="404"/>
      <c r="M26" s="404"/>
      <c r="N26" s="404"/>
      <c r="O26" s="404"/>
      <c r="P26" s="404"/>
      <c r="Q26" s="404"/>
      <c r="R26" s="405"/>
      <c r="S26" s="405"/>
      <c r="T26" s="405"/>
      <c r="U26" s="405"/>
      <c r="V26" s="405"/>
      <c r="W26" s="405"/>
      <c r="X26" s="405"/>
      <c r="Y26" s="405"/>
      <c r="Z26" s="405"/>
      <c r="AA26" s="405"/>
      <c r="AB26" s="405"/>
      <c r="AC26" s="405"/>
      <c r="AD26" s="405"/>
      <c r="AE26" s="404"/>
      <c r="AF26" s="404"/>
      <c r="AG26" s="404"/>
      <c r="AH26" s="404"/>
      <c r="AI26" s="404"/>
      <c r="AJ26" s="404"/>
      <c r="AK26" s="404"/>
      <c r="AL26" s="404"/>
      <c r="AM26" s="777"/>
      <c r="AN26" s="777"/>
    </row>
    <row r="27" spans="1:40" ht="14.25" customHeight="1" x14ac:dyDescent="0.2">
      <c r="A27" s="130"/>
      <c r="B27" s="123" t="s">
        <v>410</v>
      </c>
      <c r="C27" s="396">
        <f t="shared" si="3"/>
        <v>0</v>
      </c>
      <c r="D27" s="404"/>
      <c r="E27" s="404"/>
      <c r="F27" s="404"/>
      <c r="G27" s="404"/>
      <c r="H27" s="404"/>
      <c r="I27" s="404"/>
      <c r="J27" s="404"/>
      <c r="K27" s="404"/>
      <c r="L27" s="404"/>
      <c r="M27" s="404"/>
      <c r="N27" s="404"/>
      <c r="O27" s="404"/>
      <c r="P27" s="404"/>
      <c r="Q27" s="404"/>
      <c r="R27" s="405"/>
      <c r="S27" s="405"/>
      <c r="T27" s="405"/>
      <c r="U27" s="405"/>
      <c r="V27" s="405"/>
      <c r="W27" s="405"/>
      <c r="X27" s="405"/>
      <c r="Y27" s="405"/>
      <c r="Z27" s="405"/>
      <c r="AA27" s="405"/>
      <c r="AB27" s="405"/>
      <c r="AC27" s="405"/>
      <c r="AD27" s="405"/>
      <c r="AE27" s="404"/>
      <c r="AF27" s="404"/>
      <c r="AG27" s="404"/>
      <c r="AH27" s="404"/>
      <c r="AI27" s="404"/>
      <c r="AJ27" s="404"/>
      <c r="AK27" s="404"/>
      <c r="AL27" s="404"/>
      <c r="AM27" s="777"/>
      <c r="AN27" s="777"/>
    </row>
    <row r="28" spans="1:40" ht="14.25" customHeight="1" x14ac:dyDescent="0.2">
      <c r="A28" s="130"/>
      <c r="B28" s="123" t="s">
        <v>411</v>
      </c>
      <c r="C28" s="396">
        <f t="shared" si="3"/>
        <v>0</v>
      </c>
      <c r="D28" s="404"/>
      <c r="E28" s="404"/>
      <c r="F28" s="404"/>
      <c r="G28" s="404"/>
      <c r="H28" s="404"/>
      <c r="I28" s="404"/>
      <c r="J28" s="404"/>
      <c r="K28" s="404"/>
      <c r="L28" s="404"/>
      <c r="M28" s="404"/>
      <c r="N28" s="404"/>
      <c r="O28" s="404"/>
      <c r="P28" s="404"/>
      <c r="Q28" s="404"/>
      <c r="R28" s="405"/>
      <c r="S28" s="405"/>
      <c r="T28" s="405"/>
      <c r="U28" s="405"/>
      <c r="V28" s="405"/>
      <c r="W28" s="405"/>
      <c r="X28" s="405"/>
      <c r="Y28" s="405"/>
      <c r="Z28" s="405"/>
      <c r="AA28" s="405"/>
      <c r="AB28" s="405"/>
      <c r="AC28" s="405"/>
      <c r="AD28" s="405"/>
      <c r="AE28" s="404"/>
      <c r="AF28" s="404"/>
      <c r="AG28" s="404"/>
      <c r="AH28" s="404"/>
      <c r="AI28" s="404"/>
      <c r="AJ28" s="404"/>
      <c r="AK28" s="404"/>
      <c r="AL28" s="404"/>
      <c r="AM28" s="777"/>
      <c r="AN28" s="777"/>
    </row>
    <row r="29" spans="1:40" ht="14.25" customHeight="1" x14ac:dyDescent="0.2">
      <c r="A29" s="130"/>
      <c r="B29" s="132" t="s">
        <v>12</v>
      </c>
      <c r="C29" s="396">
        <f t="shared" si="3"/>
        <v>0</v>
      </c>
      <c r="D29" s="404"/>
      <c r="E29" s="404"/>
      <c r="F29" s="404"/>
      <c r="G29" s="404"/>
      <c r="H29" s="404"/>
      <c r="I29" s="404"/>
      <c r="J29" s="404"/>
      <c r="K29" s="404"/>
      <c r="L29" s="404"/>
      <c r="M29" s="404"/>
      <c r="N29" s="404"/>
      <c r="O29" s="404"/>
      <c r="P29" s="404"/>
      <c r="Q29" s="404"/>
      <c r="R29" s="405"/>
      <c r="S29" s="405"/>
      <c r="T29" s="405"/>
      <c r="U29" s="405"/>
      <c r="V29" s="405"/>
      <c r="W29" s="405"/>
      <c r="X29" s="405"/>
      <c r="Y29" s="405"/>
      <c r="Z29" s="405"/>
      <c r="AA29" s="405"/>
      <c r="AB29" s="405"/>
      <c r="AC29" s="405"/>
      <c r="AD29" s="405"/>
      <c r="AE29" s="404"/>
      <c r="AF29" s="404"/>
      <c r="AG29" s="404"/>
      <c r="AH29" s="404"/>
      <c r="AI29" s="404"/>
      <c r="AJ29" s="404"/>
      <c r="AK29" s="404"/>
      <c r="AL29" s="404"/>
      <c r="AM29" s="777"/>
      <c r="AN29" s="777"/>
    </row>
    <row r="30" spans="1:40" ht="14.25" customHeight="1" x14ac:dyDescent="0.2">
      <c r="A30" s="126" t="s">
        <v>35</v>
      </c>
      <c r="B30" s="127" t="s">
        <v>22</v>
      </c>
      <c r="C30" s="395">
        <f>SUM(M30:Q30)</f>
        <v>0</v>
      </c>
      <c r="D30" s="395">
        <f t="shared" ref="D30:AL30" si="8">SUM(D31:D36)</f>
        <v>0</v>
      </c>
      <c r="E30" s="395">
        <f t="shared" si="8"/>
        <v>0</v>
      </c>
      <c r="F30" s="395">
        <f t="shared" si="8"/>
        <v>0</v>
      </c>
      <c r="G30" s="395">
        <f t="shared" si="8"/>
        <v>0</v>
      </c>
      <c r="H30" s="395">
        <f t="shared" si="8"/>
        <v>0</v>
      </c>
      <c r="I30" s="395">
        <f t="shared" si="8"/>
        <v>0</v>
      </c>
      <c r="J30" s="395">
        <f t="shared" si="8"/>
        <v>0</v>
      </c>
      <c r="K30" s="395">
        <f t="shared" si="8"/>
        <v>0</v>
      </c>
      <c r="L30" s="395">
        <f t="shared" si="8"/>
        <v>0</v>
      </c>
      <c r="M30" s="395">
        <f t="shared" si="8"/>
        <v>0</v>
      </c>
      <c r="N30" s="395">
        <f t="shared" si="8"/>
        <v>0</v>
      </c>
      <c r="O30" s="395">
        <f t="shared" si="8"/>
        <v>0</v>
      </c>
      <c r="P30" s="395">
        <f t="shared" ref="P30" si="9">SUM(P31:P36)</f>
        <v>0</v>
      </c>
      <c r="Q30" s="395">
        <f t="shared" si="8"/>
        <v>0</v>
      </c>
      <c r="R30" s="395">
        <f t="shared" si="8"/>
        <v>0</v>
      </c>
      <c r="S30" s="395">
        <f t="shared" si="8"/>
        <v>0</v>
      </c>
      <c r="T30" s="395">
        <f t="shared" si="8"/>
        <v>0</v>
      </c>
      <c r="U30" s="395">
        <f t="shared" si="8"/>
        <v>0</v>
      </c>
      <c r="V30" s="395">
        <f t="shared" si="8"/>
        <v>0</v>
      </c>
      <c r="W30" s="395">
        <f t="shared" si="8"/>
        <v>0</v>
      </c>
      <c r="X30" s="395">
        <f t="shared" si="8"/>
        <v>0</v>
      </c>
      <c r="Y30" s="395">
        <f t="shared" si="8"/>
        <v>0</v>
      </c>
      <c r="Z30" s="395">
        <f t="shared" si="8"/>
        <v>0</v>
      </c>
      <c r="AA30" s="395">
        <f t="shared" si="8"/>
        <v>0</v>
      </c>
      <c r="AB30" s="395">
        <f t="shared" si="8"/>
        <v>0</v>
      </c>
      <c r="AC30" s="395">
        <f t="shared" si="8"/>
        <v>0</v>
      </c>
      <c r="AD30" s="395">
        <f>SUM(AD31:AD36)</f>
        <v>0</v>
      </c>
      <c r="AE30" s="395">
        <f t="shared" si="8"/>
        <v>0</v>
      </c>
      <c r="AF30" s="395">
        <f t="shared" si="8"/>
        <v>0</v>
      </c>
      <c r="AG30" s="395">
        <f t="shared" si="8"/>
        <v>0</v>
      </c>
      <c r="AH30" s="395">
        <f t="shared" si="8"/>
        <v>0</v>
      </c>
      <c r="AI30" s="395">
        <f t="shared" si="8"/>
        <v>0</v>
      </c>
      <c r="AJ30" s="395">
        <f t="shared" si="8"/>
        <v>0</v>
      </c>
      <c r="AK30" s="395">
        <f t="shared" si="8"/>
        <v>0</v>
      </c>
      <c r="AL30" s="395">
        <f t="shared" si="8"/>
        <v>0</v>
      </c>
      <c r="AM30" s="777"/>
      <c r="AN30" s="777"/>
    </row>
    <row r="31" spans="1:40" ht="14.25" customHeight="1" x14ac:dyDescent="0.2">
      <c r="A31" s="128"/>
      <c r="B31" s="123" t="s">
        <v>218</v>
      </c>
      <c r="C31" s="396">
        <f t="shared" si="3"/>
        <v>0</v>
      </c>
      <c r="D31" s="399"/>
      <c r="E31" s="399"/>
      <c r="F31" s="399"/>
      <c r="G31" s="399"/>
      <c r="H31" s="399"/>
      <c r="I31" s="399"/>
      <c r="J31" s="399"/>
      <c r="K31" s="399"/>
      <c r="L31" s="399"/>
      <c r="M31" s="399"/>
      <c r="N31" s="399"/>
      <c r="O31" s="399"/>
      <c r="P31" s="399"/>
      <c r="Q31" s="399"/>
      <c r="R31" s="406"/>
      <c r="S31" s="406"/>
      <c r="T31" s="406"/>
      <c r="U31" s="406"/>
      <c r="V31" s="406"/>
      <c r="W31" s="406"/>
      <c r="X31" s="406"/>
      <c r="Y31" s="406"/>
      <c r="Z31" s="406"/>
      <c r="AA31" s="406"/>
      <c r="AB31" s="406"/>
      <c r="AC31" s="406"/>
      <c r="AD31" s="406"/>
      <c r="AE31" s="399"/>
      <c r="AF31" s="399"/>
      <c r="AG31" s="399"/>
      <c r="AH31" s="399"/>
      <c r="AI31" s="399"/>
      <c r="AJ31" s="399"/>
      <c r="AK31" s="399"/>
      <c r="AL31" s="399"/>
      <c r="AM31" s="777"/>
      <c r="AN31" s="777"/>
    </row>
    <row r="32" spans="1:40" ht="14.25" customHeight="1" x14ac:dyDescent="0.2">
      <c r="A32" s="130"/>
      <c r="B32" s="123" t="s">
        <v>219</v>
      </c>
      <c r="C32" s="396">
        <f t="shared" si="3"/>
        <v>0</v>
      </c>
      <c r="D32" s="404"/>
      <c r="E32" s="404"/>
      <c r="F32" s="404"/>
      <c r="G32" s="404"/>
      <c r="H32" s="404"/>
      <c r="I32" s="404"/>
      <c r="J32" s="404"/>
      <c r="K32" s="404"/>
      <c r="L32" s="404"/>
      <c r="M32" s="404"/>
      <c r="N32" s="404"/>
      <c r="O32" s="404"/>
      <c r="P32" s="404"/>
      <c r="Q32" s="404"/>
      <c r="R32" s="405"/>
      <c r="S32" s="405"/>
      <c r="T32" s="405"/>
      <c r="U32" s="405"/>
      <c r="V32" s="405"/>
      <c r="W32" s="405"/>
      <c r="X32" s="405"/>
      <c r="Y32" s="405"/>
      <c r="Z32" s="405"/>
      <c r="AA32" s="405"/>
      <c r="AB32" s="405"/>
      <c r="AC32" s="405"/>
      <c r="AD32" s="405"/>
      <c r="AE32" s="404"/>
      <c r="AF32" s="404"/>
      <c r="AG32" s="404"/>
      <c r="AH32" s="404"/>
      <c r="AI32" s="404"/>
      <c r="AJ32" s="404"/>
      <c r="AK32" s="404"/>
      <c r="AL32" s="404"/>
      <c r="AM32" s="777"/>
      <c r="AN32" s="777"/>
    </row>
    <row r="33" spans="1:40" ht="14.25" customHeight="1" x14ac:dyDescent="0.2">
      <c r="A33" s="130"/>
      <c r="B33" s="123" t="s">
        <v>409</v>
      </c>
      <c r="C33" s="396">
        <f t="shared" si="3"/>
        <v>0</v>
      </c>
      <c r="D33" s="404"/>
      <c r="E33" s="404"/>
      <c r="F33" s="404"/>
      <c r="G33" s="404"/>
      <c r="H33" s="404"/>
      <c r="I33" s="404"/>
      <c r="J33" s="404"/>
      <c r="K33" s="404"/>
      <c r="L33" s="404"/>
      <c r="M33" s="404"/>
      <c r="N33" s="404"/>
      <c r="O33" s="404"/>
      <c r="P33" s="404"/>
      <c r="Q33" s="404"/>
      <c r="R33" s="405"/>
      <c r="S33" s="405"/>
      <c r="T33" s="405"/>
      <c r="U33" s="405"/>
      <c r="V33" s="405"/>
      <c r="W33" s="405"/>
      <c r="X33" s="405"/>
      <c r="Y33" s="405"/>
      <c r="Z33" s="405"/>
      <c r="AA33" s="405"/>
      <c r="AB33" s="405"/>
      <c r="AC33" s="405"/>
      <c r="AD33" s="405"/>
      <c r="AE33" s="404"/>
      <c r="AF33" s="404"/>
      <c r="AG33" s="404"/>
      <c r="AH33" s="404"/>
      <c r="AI33" s="404"/>
      <c r="AJ33" s="404"/>
      <c r="AK33" s="404"/>
      <c r="AL33" s="404"/>
      <c r="AM33" s="777"/>
      <c r="AN33" s="777"/>
    </row>
    <row r="34" spans="1:40" ht="14.25" customHeight="1" x14ac:dyDescent="0.2">
      <c r="A34" s="130"/>
      <c r="B34" s="123" t="s">
        <v>410</v>
      </c>
      <c r="C34" s="396">
        <f t="shared" si="3"/>
        <v>0</v>
      </c>
      <c r="D34" s="404"/>
      <c r="E34" s="404"/>
      <c r="F34" s="404"/>
      <c r="G34" s="404"/>
      <c r="H34" s="404"/>
      <c r="I34" s="404"/>
      <c r="J34" s="404"/>
      <c r="K34" s="404"/>
      <c r="L34" s="404"/>
      <c r="M34" s="404"/>
      <c r="N34" s="404"/>
      <c r="O34" s="404"/>
      <c r="P34" s="404"/>
      <c r="Q34" s="404"/>
      <c r="R34" s="405"/>
      <c r="S34" s="405"/>
      <c r="T34" s="405"/>
      <c r="U34" s="405"/>
      <c r="V34" s="405"/>
      <c r="W34" s="405"/>
      <c r="X34" s="405"/>
      <c r="Y34" s="405"/>
      <c r="Z34" s="405"/>
      <c r="AA34" s="405"/>
      <c r="AB34" s="405"/>
      <c r="AC34" s="405"/>
      <c r="AD34" s="405"/>
      <c r="AE34" s="404"/>
      <c r="AF34" s="404"/>
      <c r="AG34" s="404"/>
      <c r="AH34" s="404"/>
      <c r="AI34" s="404"/>
      <c r="AJ34" s="404"/>
      <c r="AK34" s="404"/>
      <c r="AL34" s="404"/>
      <c r="AM34" s="777"/>
      <c r="AN34" s="777"/>
    </row>
    <row r="35" spans="1:40" ht="14.25" customHeight="1" x14ac:dyDescent="0.2">
      <c r="A35" s="130"/>
      <c r="B35" s="123" t="s">
        <v>411</v>
      </c>
      <c r="C35" s="396">
        <f t="shared" si="3"/>
        <v>0</v>
      </c>
      <c r="D35" s="404"/>
      <c r="E35" s="404"/>
      <c r="F35" s="404"/>
      <c r="G35" s="404"/>
      <c r="H35" s="404"/>
      <c r="I35" s="404"/>
      <c r="J35" s="404"/>
      <c r="K35" s="404"/>
      <c r="L35" s="404"/>
      <c r="M35" s="404"/>
      <c r="N35" s="404"/>
      <c r="O35" s="404"/>
      <c r="P35" s="404"/>
      <c r="Q35" s="404"/>
      <c r="R35" s="405"/>
      <c r="S35" s="405"/>
      <c r="T35" s="405"/>
      <c r="U35" s="405"/>
      <c r="V35" s="405"/>
      <c r="W35" s="405"/>
      <c r="X35" s="405"/>
      <c r="Y35" s="405"/>
      <c r="Z35" s="405"/>
      <c r="AA35" s="405"/>
      <c r="AB35" s="405"/>
      <c r="AC35" s="405"/>
      <c r="AD35" s="405"/>
      <c r="AE35" s="404"/>
      <c r="AF35" s="404"/>
      <c r="AG35" s="404"/>
      <c r="AH35" s="404"/>
      <c r="AI35" s="404"/>
      <c r="AJ35" s="404"/>
      <c r="AK35" s="404"/>
      <c r="AL35" s="404"/>
      <c r="AM35" s="777"/>
      <c r="AN35" s="777"/>
    </row>
    <row r="36" spans="1:40" ht="14.25" customHeight="1" x14ac:dyDescent="0.2">
      <c r="A36" s="130"/>
      <c r="B36" s="123" t="s">
        <v>12</v>
      </c>
      <c r="C36" s="396">
        <f t="shared" si="3"/>
        <v>0</v>
      </c>
      <c r="D36" s="404"/>
      <c r="E36" s="404"/>
      <c r="F36" s="404"/>
      <c r="G36" s="404"/>
      <c r="H36" s="404"/>
      <c r="I36" s="404"/>
      <c r="J36" s="404"/>
      <c r="K36" s="404"/>
      <c r="L36" s="404"/>
      <c r="M36" s="404"/>
      <c r="N36" s="404"/>
      <c r="O36" s="404"/>
      <c r="P36" s="404"/>
      <c r="Q36" s="404"/>
      <c r="R36" s="405"/>
      <c r="S36" s="405"/>
      <c r="T36" s="405"/>
      <c r="U36" s="405"/>
      <c r="V36" s="405"/>
      <c r="W36" s="405"/>
      <c r="X36" s="405"/>
      <c r="Y36" s="405"/>
      <c r="Z36" s="405"/>
      <c r="AA36" s="405"/>
      <c r="AB36" s="405"/>
      <c r="AC36" s="405"/>
      <c r="AD36" s="405"/>
      <c r="AE36" s="404"/>
      <c r="AF36" s="404"/>
      <c r="AG36" s="404"/>
      <c r="AH36" s="404"/>
      <c r="AI36" s="404"/>
      <c r="AJ36" s="404"/>
      <c r="AK36" s="404"/>
      <c r="AL36" s="404"/>
      <c r="AM36" s="777"/>
      <c r="AN36" s="777"/>
    </row>
    <row r="37" spans="1:40" s="73" customFormat="1" ht="16.5" customHeight="1" x14ac:dyDescent="0.2">
      <c r="A37" s="133" t="s">
        <v>366</v>
      </c>
      <c r="B37" s="134" t="s">
        <v>490</v>
      </c>
      <c r="C37" s="395">
        <f>C9+C16+C23+C30</f>
        <v>0</v>
      </c>
      <c r="D37" s="395">
        <f t="shared" ref="D37:AL37" si="10">D9+D16+D23+D30</f>
        <v>0</v>
      </c>
      <c r="E37" s="395">
        <f t="shared" si="10"/>
        <v>0</v>
      </c>
      <c r="F37" s="395">
        <f t="shared" si="10"/>
        <v>0</v>
      </c>
      <c r="G37" s="395">
        <f t="shared" si="10"/>
        <v>0</v>
      </c>
      <c r="H37" s="395">
        <f t="shared" si="10"/>
        <v>0</v>
      </c>
      <c r="I37" s="395">
        <f t="shared" si="10"/>
        <v>0</v>
      </c>
      <c r="J37" s="395">
        <f t="shared" si="10"/>
        <v>0</v>
      </c>
      <c r="K37" s="395">
        <f t="shared" si="10"/>
        <v>0</v>
      </c>
      <c r="L37" s="395">
        <f t="shared" si="10"/>
        <v>0</v>
      </c>
      <c r="M37" s="395">
        <f t="shared" si="10"/>
        <v>0</v>
      </c>
      <c r="N37" s="395">
        <f t="shared" si="10"/>
        <v>0</v>
      </c>
      <c r="O37" s="395">
        <f t="shared" si="10"/>
        <v>0</v>
      </c>
      <c r="P37" s="395">
        <f t="shared" ref="P37" si="11">P9+P16+P23+P30</f>
        <v>0</v>
      </c>
      <c r="Q37" s="395">
        <f t="shared" si="10"/>
        <v>0</v>
      </c>
      <c r="R37" s="395">
        <f t="shared" si="10"/>
        <v>0</v>
      </c>
      <c r="S37" s="395">
        <f t="shared" si="10"/>
        <v>0</v>
      </c>
      <c r="T37" s="395">
        <f t="shared" si="10"/>
        <v>0</v>
      </c>
      <c r="U37" s="395">
        <f t="shared" si="10"/>
        <v>0</v>
      </c>
      <c r="V37" s="395">
        <f t="shared" si="10"/>
        <v>0</v>
      </c>
      <c r="W37" s="395">
        <f t="shared" si="10"/>
        <v>0</v>
      </c>
      <c r="X37" s="395">
        <f t="shared" si="10"/>
        <v>0</v>
      </c>
      <c r="Y37" s="395">
        <f t="shared" si="10"/>
        <v>0</v>
      </c>
      <c r="Z37" s="395">
        <f t="shared" si="10"/>
        <v>0</v>
      </c>
      <c r="AA37" s="395">
        <f t="shared" si="10"/>
        <v>0</v>
      </c>
      <c r="AB37" s="395">
        <f>AB9+AB16+AB23+AB30</f>
        <v>0</v>
      </c>
      <c r="AC37" s="395">
        <f>AC9+AC16+AC23+AC30</f>
        <v>0</v>
      </c>
      <c r="AD37" s="395">
        <f>AD9+AD16+AD23+AD30</f>
        <v>0</v>
      </c>
      <c r="AE37" s="395">
        <f t="shared" si="10"/>
        <v>0</v>
      </c>
      <c r="AF37" s="395">
        <f t="shared" si="10"/>
        <v>0</v>
      </c>
      <c r="AG37" s="395">
        <f t="shared" si="10"/>
        <v>0</v>
      </c>
      <c r="AH37" s="395">
        <f t="shared" si="10"/>
        <v>0</v>
      </c>
      <c r="AI37" s="395">
        <f t="shared" si="10"/>
        <v>0</v>
      </c>
      <c r="AJ37" s="395">
        <f t="shared" si="10"/>
        <v>0</v>
      </c>
      <c r="AK37" s="395">
        <f t="shared" si="10"/>
        <v>0</v>
      </c>
      <c r="AL37" s="395">
        <f t="shared" si="10"/>
        <v>0</v>
      </c>
      <c r="AM37" s="777"/>
      <c r="AN37" s="777"/>
    </row>
    <row r="38" spans="1:40" x14ac:dyDescent="0.2">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row r="39" spans="1:40" ht="13.5" x14ac:dyDescent="0.2">
      <c r="C39" s="71" t="s">
        <v>997</v>
      </c>
    </row>
    <row r="40" spans="1:40" ht="13.5" x14ac:dyDescent="0.2">
      <c r="C40" s="71" t="s">
        <v>998</v>
      </c>
    </row>
  </sheetData>
  <sheetProtection formatCells="0" formatColumns="0" formatRows="0"/>
  <mergeCells count="47">
    <mergeCell ref="A1:AH1"/>
    <mergeCell ref="AI2:AL2"/>
    <mergeCell ref="AI1:AL1"/>
    <mergeCell ref="K5:K7"/>
    <mergeCell ref="AB6:AB7"/>
    <mergeCell ref="AD6:AD7"/>
    <mergeCell ref="M3:Q4"/>
    <mergeCell ref="M5:M7"/>
    <mergeCell ref="N5:N7"/>
    <mergeCell ref="V6:V7"/>
    <mergeCell ref="W6:W7"/>
    <mergeCell ref="X6:X7"/>
    <mergeCell ref="Y6:Y7"/>
    <mergeCell ref="Z6:Z7"/>
    <mergeCell ref="AA6:AA7"/>
    <mergeCell ref="R5:T5"/>
    <mergeCell ref="J5:J7"/>
    <mergeCell ref="AK5:AL6"/>
    <mergeCell ref="O5:O7"/>
    <mergeCell ref="Q5:Q7"/>
    <mergeCell ref="L5:L7"/>
    <mergeCell ref="U5:AA5"/>
    <mergeCell ref="AE6:AF6"/>
    <mergeCell ref="AG6:AJ6"/>
    <mergeCell ref="R6:R7"/>
    <mergeCell ref="S6:S7"/>
    <mergeCell ref="T6:T7"/>
    <mergeCell ref="U6:U7"/>
    <mergeCell ref="AE5:AJ5"/>
    <mergeCell ref="P5:P7"/>
    <mergeCell ref="AC6:AC7"/>
    <mergeCell ref="AE3:AL4"/>
    <mergeCell ref="Y2:AD2"/>
    <mergeCell ref="A3:A7"/>
    <mergeCell ref="B3:B7"/>
    <mergeCell ref="C3:C7"/>
    <mergeCell ref="D3:E4"/>
    <mergeCell ref="F3:F7"/>
    <mergeCell ref="G3:L4"/>
    <mergeCell ref="R3:AD3"/>
    <mergeCell ref="R4:AA4"/>
    <mergeCell ref="AB4:AD5"/>
    <mergeCell ref="D5:D7"/>
    <mergeCell ref="E5:E7"/>
    <mergeCell ref="G5:G7"/>
    <mergeCell ref="H5:H7"/>
    <mergeCell ref="I5:I7"/>
  </mergeCells>
  <conditionalFormatting sqref="AM1:AM1048576">
    <cfRule type="cellIs" dxfId="2" priority="2" operator="equal">
      <formula>"Đúng"</formula>
    </cfRule>
  </conditionalFormatting>
  <conditionalFormatting sqref="AN9:AN37">
    <cfRule type="cellIs" dxfId="1" priority="1" operator="equal">
      <formula>"Đúng"</formula>
    </cfRule>
  </conditionalFormatting>
  <printOptions horizontalCentered="1"/>
  <pageMargins left="0.22" right="0.19685039370078741" top="0.31" bottom="0.25" header="0.31496062992125984" footer="0.22"/>
  <pageSetup paperSize="9" scale="8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2:AO14"/>
  <sheetViews>
    <sheetView showGridLines="0" zoomScale="115" zoomScaleNormal="115" workbookViewId="0">
      <selection activeCell="A2" sqref="A2:AG2"/>
    </sheetView>
  </sheetViews>
  <sheetFormatPr defaultColWidth="8.85546875" defaultRowHeight="12.75" x14ac:dyDescent="0.2"/>
  <cols>
    <col min="1" max="1" width="3.85546875" style="11" bestFit="1" customWidth="1"/>
    <col min="2" max="2" width="20.140625" style="11" customWidth="1"/>
    <col min="3" max="3" width="5.42578125" style="11" customWidth="1"/>
    <col min="4" max="4" width="4.28515625" style="11" customWidth="1"/>
    <col min="5" max="14" width="3.42578125" style="11" customWidth="1"/>
    <col min="15" max="15" width="4.85546875" style="11" customWidth="1"/>
    <col min="16" max="16" width="4.7109375" style="11" customWidth="1"/>
    <col min="17" max="17" width="3.85546875" style="11" customWidth="1"/>
    <col min="18" max="18" width="3.42578125" style="11" customWidth="1"/>
    <col min="19" max="19" width="4.28515625" style="11" customWidth="1"/>
    <col min="20" max="21" width="4.42578125" style="11" customWidth="1"/>
    <col min="22" max="22" width="4.28515625" style="11" customWidth="1"/>
    <col min="23" max="39" width="4" style="11" customWidth="1"/>
    <col min="40" max="40" width="8.28515625" style="11" customWidth="1"/>
    <col min="41" max="41" width="8" style="11" customWidth="1"/>
    <col min="42" max="250" width="9.140625" style="11"/>
    <col min="251" max="251" width="5" style="11" customWidth="1"/>
    <col min="252" max="252" width="10.7109375" style="11" customWidth="1"/>
    <col min="253" max="255" width="5.42578125" style="11" customWidth="1"/>
    <col min="256" max="295" width="4.42578125" style="11" customWidth="1"/>
    <col min="296" max="506" width="9.140625" style="11"/>
    <col min="507" max="507" width="5" style="11" customWidth="1"/>
    <col min="508" max="508" width="10.7109375" style="11" customWidth="1"/>
    <col min="509" max="511" width="5.42578125" style="11" customWidth="1"/>
    <col min="512" max="551" width="4.42578125" style="11" customWidth="1"/>
    <col min="552" max="762" width="9.140625" style="11"/>
    <col min="763" max="763" width="5" style="11" customWidth="1"/>
    <col min="764" max="764" width="10.7109375" style="11" customWidth="1"/>
    <col min="765" max="767" width="5.42578125" style="11" customWidth="1"/>
    <col min="768" max="807" width="4.42578125" style="11" customWidth="1"/>
    <col min="808" max="1018" width="9.140625" style="11"/>
    <col min="1019" max="1019" width="5" style="11" customWidth="1"/>
    <col min="1020" max="1020" width="10.7109375" style="11" customWidth="1"/>
    <col min="1021" max="1023" width="5.42578125" style="11" customWidth="1"/>
    <col min="1024" max="1063" width="4.42578125" style="11" customWidth="1"/>
    <col min="1064" max="1274" width="9.140625" style="11"/>
    <col min="1275" max="1275" width="5" style="11" customWidth="1"/>
    <col min="1276" max="1276" width="10.7109375" style="11" customWidth="1"/>
    <col min="1277" max="1279" width="5.42578125" style="11" customWidth="1"/>
    <col min="1280" max="1319" width="4.42578125" style="11" customWidth="1"/>
    <col min="1320" max="1530" width="9.140625" style="11"/>
    <col min="1531" max="1531" width="5" style="11" customWidth="1"/>
    <col min="1532" max="1532" width="10.7109375" style="11" customWidth="1"/>
    <col min="1533" max="1535" width="5.42578125" style="11" customWidth="1"/>
    <col min="1536" max="1575" width="4.42578125" style="11" customWidth="1"/>
    <col min="1576" max="1786" width="9.140625" style="11"/>
    <col min="1787" max="1787" width="5" style="11" customWidth="1"/>
    <col min="1788" max="1788" width="10.7109375" style="11" customWidth="1"/>
    <col min="1789" max="1791" width="5.42578125" style="11" customWidth="1"/>
    <col min="1792" max="1831" width="4.42578125" style="11" customWidth="1"/>
    <col min="1832" max="2042" width="9.140625" style="11"/>
    <col min="2043" max="2043" width="5" style="11" customWidth="1"/>
    <col min="2044" max="2044" width="10.7109375" style="11" customWidth="1"/>
    <col min="2045" max="2047" width="5.42578125" style="11" customWidth="1"/>
    <col min="2048" max="2087" width="4.42578125" style="11" customWidth="1"/>
    <col min="2088" max="2298" width="9.140625" style="11"/>
    <col min="2299" max="2299" width="5" style="11" customWidth="1"/>
    <col min="2300" max="2300" width="10.7109375" style="11" customWidth="1"/>
    <col min="2301" max="2303" width="5.42578125" style="11" customWidth="1"/>
    <col min="2304" max="2343" width="4.42578125" style="11" customWidth="1"/>
    <col min="2344" max="2554" width="9.140625" style="11"/>
    <col min="2555" max="2555" width="5" style="11" customWidth="1"/>
    <col min="2556" max="2556" width="10.7109375" style="11" customWidth="1"/>
    <col min="2557" max="2559" width="5.42578125" style="11" customWidth="1"/>
    <col min="2560" max="2599" width="4.42578125" style="11" customWidth="1"/>
    <col min="2600" max="2810" width="9.140625" style="11"/>
    <col min="2811" max="2811" width="5" style="11" customWidth="1"/>
    <col min="2812" max="2812" width="10.7109375" style="11" customWidth="1"/>
    <col min="2813" max="2815" width="5.42578125" style="11" customWidth="1"/>
    <col min="2816" max="2855" width="4.42578125" style="11" customWidth="1"/>
    <col min="2856" max="3066" width="9.140625" style="11"/>
    <col min="3067" max="3067" width="5" style="11" customWidth="1"/>
    <col min="3068" max="3068" width="10.7109375" style="11" customWidth="1"/>
    <col min="3069" max="3071" width="5.42578125" style="11" customWidth="1"/>
    <col min="3072" max="3111" width="4.42578125" style="11" customWidth="1"/>
    <col min="3112" max="3322" width="9.140625" style="11"/>
    <col min="3323" max="3323" width="5" style="11" customWidth="1"/>
    <col min="3324" max="3324" width="10.7109375" style="11" customWidth="1"/>
    <col min="3325" max="3327" width="5.42578125" style="11" customWidth="1"/>
    <col min="3328" max="3367" width="4.42578125" style="11" customWidth="1"/>
    <col min="3368" max="3578" width="9.140625" style="11"/>
    <col min="3579" max="3579" width="5" style="11" customWidth="1"/>
    <col min="3580" max="3580" width="10.7109375" style="11" customWidth="1"/>
    <col min="3581" max="3583" width="5.42578125" style="11" customWidth="1"/>
    <col min="3584" max="3623" width="4.42578125" style="11" customWidth="1"/>
    <col min="3624" max="3834" width="9.140625" style="11"/>
    <col min="3835" max="3835" width="5" style="11" customWidth="1"/>
    <col min="3836" max="3836" width="10.7109375" style="11" customWidth="1"/>
    <col min="3837" max="3839" width="5.42578125" style="11" customWidth="1"/>
    <col min="3840" max="3879" width="4.42578125" style="11" customWidth="1"/>
    <col min="3880" max="4090" width="9.140625" style="11"/>
    <col min="4091" max="4091" width="5" style="11" customWidth="1"/>
    <col min="4092" max="4092" width="10.7109375" style="11" customWidth="1"/>
    <col min="4093" max="4095" width="5.42578125" style="11" customWidth="1"/>
    <col min="4096" max="4135" width="4.42578125" style="11" customWidth="1"/>
    <col min="4136" max="4346" width="9.140625" style="11"/>
    <col min="4347" max="4347" width="5" style="11" customWidth="1"/>
    <col min="4348" max="4348" width="10.7109375" style="11" customWidth="1"/>
    <col min="4349" max="4351" width="5.42578125" style="11" customWidth="1"/>
    <col min="4352" max="4391" width="4.42578125" style="11" customWidth="1"/>
    <col min="4392" max="4602" width="9.140625" style="11"/>
    <col min="4603" max="4603" width="5" style="11" customWidth="1"/>
    <col min="4604" max="4604" width="10.7109375" style="11" customWidth="1"/>
    <col min="4605" max="4607" width="5.42578125" style="11" customWidth="1"/>
    <col min="4608" max="4647" width="4.42578125" style="11" customWidth="1"/>
    <col min="4648" max="4858" width="9.140625" style="11"/>
    <col min="4859" max="4859" width="5" style="11" customWidth="1"/>
    <col min="4860" max="4860" width="10.7109375" style="11" customWidth="1"/>
    <col min="4861" max="4863" width="5.42578125" style="11" customWidth="1"/>
    <col min="4864" max="4903" width="4.42578125" style="11" customWidth="1"/>
    <col min="4904" max="5114" width="9.140625" style="11"/>
    <col min="5115" max="5115" width="5" style="11" customWidth="1"/>
    <col min="5116" max="5116" width="10.7109375" style="11" customWidth="1"/>
    <col min="5117" max="5119" width="5.42578125" style="11" customWidth="1"/>
    <col min="5120" max="5159" width="4.42578125" style="11" customWidth="1"/>
    <col min="5160" max="5370" width="9.140625" style="11"/>
    <col min="5371" max="5371" width="5" style="11" customWidth="1"/>
    <col min="5372" max="5372" width="10.7109375" style="11" customWidth="1"/>
    <col min="5373" max="5375" width="5.42578125" style="11" customWidth="1"/>
    <col min="5376" max="5415" width="4.42578125" style="11" customWidth="1"/>
    <col min="5416" max="5626" width="9.140625" style="11"/>
    <col min="5627" max="5627" width="5" style="11" customWidth="1"/>
    <col min="5628" max="5628" width="10.7109375" style="11" customWidth="1"/>
    <col min="5629" max="5631" width="5.42578125" style="11" customWidth="1"/>
    <col min="5632" max="5671" width="4.42578125" style="11" customWidth="1"/>
    <col min="5672" max="5882" width="9.140625" style="11"/>
    <col min="5883" max="5883" width="5" style="11" customWidth="1"/>
    <col min="5884" max="5884" width="10.7109375" style="11" customWidth="1"/>
    <col min="5885" max="5887" width="5.42578125" style="11" customWidth="1"/>
    <col min="5888" max="5927" width="4.42578125" style="11" customWidth="1"/>
    <col min="5928" max="6138" width="9.140625" style="11"/>
    <col min="6139" max="6139" width="5" style="11" customWidth="1"/>
    <col min="6140" max="6140" width="10.7109375" style="11" customWidth="1"/>
    <col min="6141" max="6143" width="5.42578125" style="11" customWidth="1"/>
    <col min="6144" max="6183" width="4.42578125" style="11" customWidth="1"/>
    <col min="6184" max="6394" width="9.140625" style="11"/>
    <col min="6395" max="6395" width="5" style="11" customWidth="1"/>
    <col min="6396" max="6396" width="10.7109375" style="11" customWidth="1"/>
    <col min="6397" max="6399" width="5.42578125" style="11" customWidth="1"/>
    <col min="6400" max="6439" width="4.42578125" style="11" customWidth="1"/>
    <col min="6440" max="6650" width="9.140625" style="11"/>
    <col min="6651" max="6651" width="5" style="11" customWidth="1"/>
    <col min="6652" max="6652" width="10.7109375" style="11" customWidth="1"/>
    <col min="6653" max="6655" width="5.42578125" style="11" customWidth="1"/>
    <col min="6656" max="6695" width="4.42578125" style="11" customWidth="1"/>
    <col min="6696" max="6906" width="9.140625" style="11"/>
    <col min="6907" max="6907" width="5" style="11" customWidth="1"/>
    <col min="6908" max="6908" width="10.7109375" style="11" customWidth="1"/>
    <col min="6909" max="6911" width="5.42578125" style="11" customWidth="1"/>
    <col min="6912" max="6951" width="4.42578125" style="11" customWidth="1"/>
    <col min="6952" max="7162" width="9.140625" style="11"/>
    <col min="7163" max="7163" width="5" style="11" customWidth="1"/>
    <col min="7164" max="7164" width="10.7109375" style="11" customWidth="1"/>
    <col min="7165" max="7167" width="5.42578125" style="11" customWidth="1"/>
    <col min="7168" max="7207" width="4.42578125" style="11" customWidth="1"/>
    <col min="7208" max="7418" width="9.140625" style="11"/>
    <col min="7419" max="7419" width="5" style="11" customWidth="1"/>
    <col min="7420" max="7420" width="10.7109375" style="11" customWidth="1"/>
    <col min="7421" max="7423" width="5.42578125" style="11" customWidth="1"/>
    <col min="7424" max="7463" width="4.42578125" style="11" customWidth="1"/>
    <col min="7464" max="7674" width="9.140625" style="11"/>
    <col min="7675" max="7675" width="5" style="11" customWidth="1"/>
    <col min="7676" max="7676" width="10.7109375" style="11" customWidth="1"/>
    <col min="7677" max="7679" width="5.42578125" style="11" customWidth="1"/>
    <col min="7680" max="7719" width="4.42578125" style="11" customWidth="1"/>
    <col min="7720" max="7930" width="9.140625" style="11"/>
    <col min="7931" max="7931" width="5" style="11" customWidth="1"/>
    <col min="7932" max="7932" width="10.7109375" style="11" customWidth="1"/>
    <col min="7933" max="7935" width="5.42578125" style="11" customWidth="1"/>
    <col min="7936" max="7975" width="4.42578125" style="11" customWidth="1"/>
    <col min="7976" max="8186" width="9.140625" style="11"/>
    <col min="8187" max="8187" width="5" style="11" customWidth="1"/>
    <col min="8188" max="8188" width="10.7109375" style="11" customWidth="1"/>
    <col min="8189" max="8191" width="5.42578125" style="11" customWidth="1"/>
    <col min="8192" max="8231" width="4.42578125" style="11" customWidth="1"/>
    <col min="8232" max="8442" width="9.140625" style="11"/>
    <col min="8443" max="8443" width="5" style="11" customWidth="1"/>
    <col min="8444" max="8444" width="10.7109375" style="11" customWidth="1"/>
    <col min="8445" max="8447" width="5.42578125" style="11" customWidth="1"/>
    <col min="8448" max="8487" width="4.42578125" style="11" customWidth="1"/>
    <col min="8488" max="8698" width="9.140625" style="11"/>
    <col min="8699" max="8699" width="5" style="11" customWidth="1"/>
    <col min="8700" max="8700" width="10.7109375" style="11" customWidth="1"/>
    <col min="8701" max="8703" width="5.42578125" style="11" customWidth="1"/>
    <col min="8704" max="8743" width="4.42578125" style="11" customWidth="1"/>
    <col min="8744" max="8954" width="9.140625" style="11"/>
    <col min="8955" max="8955" width="5" style="11" customWidth="1"/>
    <col min="8956" max="8956" width="10.7109375" style="11" customWidth="1"/>
    <col min="8957" max="8959" width="5.42578125" style="11" customWidth="1"/>
    <col min="8960" max="8999" width="4.42578125" style="11" customWidth="1"/>
    <col min="9000" max="9210" width="9.140625" style="11"/>
    <col min="9211" max="9211" width="5" style="11" customWidth="1"/>
    <col min="9212" max="9212" width="10.7109375" style="11" customWidth="1"/>
    <col min="9213" max="9215" width="5.42578125" style="11" customWidth="1"/>
    <col min="9216" max="9255" width="4.42578125" style="11" customWidth="1"/>
    <col min="9256" max="9466" width="9.140625" style="11"/>
    <col min="9467" max="9467" width="5" style="11" customWidth="1"/>
    <col min="9468" max="9468" width="10.7109375" style="11" customWidth="1"/>
    <col min="9469" max="9471" width="5.42578125" style="11" customWidth="1"/>
    <col min="9472" max="9511" width="4.42578125" style="11" customWidth="1"/>
    <col min="9512" max="9722" width="9.140625" style="11"/>
    <col min="9723" max="9723" width="5" style="11" customWidth="1"/>
    <col min="9724" max="9724" width="10.7109375" style="11" customWidth="1"/>
    <col min="9725" max="9727" width="5.42578125" style="11" customWidth="1"/>
    <col min="9728" max="9767" width="4.42578125" style="11" customWidth="1"/>
    <col min="9768" max="9978" width="9.140625" style="11"/>
    <col min="9979" max="9979" width="5" style="11" customWidth="1"/>
    <col min="9980" max="9980" width="10.7109375" style="11" customWidth="1"/>
    <col min="9981" max="9983" width="5.42578125" style="11" customWidth="1"/>
    <col min="9984" max="10023" width="4.42578125" style="11" customWidth="1"/>
    <col min="10024" max="10234" width="9.140625" style="11"/>
    <col min="10235" max="10235" width="5" style="11" customWidth="1"/>
    <col min="10236" max="10236" width="10.7109375" style="11" customWidth="1"/>
    <col min="10237" max="10239" width="5.42578125" style="11" customWidth="1"/>
    <col min="10240" max="10279" width="4.42578125" style="11" customWidth="1"/>
    <col min="10280" max="10490" width="9.140625" style="11"/>
    <col min="10491" max="10491" width="5" style="11" customWidth="1"/>
    <col min="10492" max="10492" width="10.7109375" style="11" customWidth="1"/>
    <col min="10493" max="10495" width="5.42578125" style="11" customWidth="1"/>
    <col min="10496" max="10535" width="4.42578125" style="11" customWidth="1"/>
    <col min="10536" max="10746" width="9.140625" style="11"/>
    <col min="10747" max="10747" width="5" style="11" customWidth="1"/>
    <col min="10748" max="10748" width="10.7109375" style="11" customWidth="1"/>
    <col min="10749" max="10751" width="5.42578125" style="11" customWidth="1"/>
    <col min="10752" max="10791" width="4.42578125" style="11" customWidth="1"/>
    <col min="10792" max="11002" width="9.140625" style="11"/>
    <col min="11003" max="11003" width="5" style="11" customWidth="1"/>
    <col min="11004" max="11004" width="10.7109375" style="11" customWidth="1"/>
    <col min="11005" max="11007" width="5.42578125" style="11" customWidth="1"/>
    <col min="11008" max="11047" width="4.42578125" style="11" customWidth="1"/>
    <col min="11048" max="11258" width="9.140625" style="11"/>
    <col min="11259" max="11259" width="5" style="11" customWidth="1"/>
    <col min="11260" max="11260" width="10.7109375" style="11" customWidth="1"/>
    <col min="11261" max="11263" width="5.42578125" style="11" customWidth="1"/>
    <col min="11264" max="11303" width="4.42578125" style="11" customWidth="1"/>
    <col min="11304" max="11514" width="9.140625" style="11"/>
    <col min="11515" max="11515" width="5" style="11" customWidth="1"/>
    <col min="11516" max="11516" width="10.7109375" style="11" customWidth="1"/>
    <col min="11517" max="11519" width="5.42578125" style="11" customWidth="1"/>
    <col min="11520" max="11559" width="4.42578125" style="11" customWidth="1"/>
    <col min="11560" max="11770" width="9.140625" style="11"/>
    <col min="11771" max="11771" width="5" style="11" customWidth="1"/>
    <col min="11772" max="11772" width="10.7109375" style="11" customWidth="1"/>
    <col min="11773" max="11775" width="5.42578125" style="11" customWidth="1"/>
    <col min="11776" max="11815" width="4.42578125" style="11" customWidth="1"/>
    <col min="11816" max="12026" width="9.140625" style="11"/>
    <col min="12027" max="12027" width="5" style="11" customWidth="1"/>
    <col min="12028" max="12028" width="10.7109375" style="11" customWidth="1"/>
    <col min="12029" max="12031" width="5.42578125" style="11" customWidth="1"/>
    <col min="12032" max="12071" width="4.42578125" style="11" customWidth="1"/>
    <col min="12072" max="12282" width="9.140625" style="11"/>
    <col min="12283" max="12283" width="5" style="11" customWidth="1"/>
    <col min="12284" max="12284" width="10.7109375" style="11" customWidth="1"/>
    <col min="12285" max="12287" width="5.42578125" style="11" customWidth="1"/>
    <col min="12288" max="12327" width="4.42578125" style="11" customWidth="1"/>
    <col min="12328" max="12538" width="9.140625" style="11"/>
    <col min="12539" max="12539" width="5" style="11" customWidth="1"/>
    <col min="12540" max="12540" width="10.7109375" style="11" customWidth="1"/>
    <col min="12541" max="12543" width="5.42578125" style="11" customWidth="1"/>
    <col min="12544" max="12583" width="4.42578125" style="11" customWidth="1"/>
    <col min="12584" max="12794" width="9.140625" style="11"/>
    <col min="12795" max="12795" width="5" style="11" customWidth="1"/>
    <col min="12796" max="12796" width="10.7109375" style="11" customWidth="1"/>
    <col min="12797" max="12799" width="5.42578125" style="11" customWidth="1"/>
    <col min="12800" max="12839" width="4.42578125" style="11" customWidth="1"/>
    <col min="12840" max="13050" width="9.140625" style="11"/>
    <col min="13051" max="13051" width="5" style="11" customWidth="1"/>
    <col min="13052" max="13052" width="10.7109375" style="11" customWidth="1"/>
    <col min="13053" max="13055" width="5.42578125" style="11" customWidth="1"/>
    <col min="13056" max="13095" width="4.42578125" style="11" customWidth="1"/>
    <col min="13096" max="13306" width="9.140625" style="11"/>
    <col min="13307" max="13307" width="5" style="11" customWidth="1"/>
    <col min="13308" max="13308" width="10.7109375" style="11" customWidth="1"/>
    <col min="13309" max="13311" width="5.42578125" style="11" customWidth="1"/>
    <col min="13312" max="13351" width="4.42578125" style="11" customWidth="1"/>
    <col min="13352" max="13562" width="9.140625" style="11"/>
    <col min="13563" max="13563" width="5" style="11" customWidth="1"/>
    <col min="13564" max="13564" width="10.7109375" style="11" customWidth="1"/>
    <col min="13565" max="13567" width="5.42578125" style="11" customWidth="1"/>
    <col min="13568" max="13607" width="4.42578125" style="11" customWidth="1"/>
    <col min="13608" max="13818" width="9.140625" style="11"/>
    <col min="13819" max="13819" width="5" style="11" customWidth="1"/>
    <col min="13820" max="13820" width="10.7109375" style="11" customWidth="1"/>
    <col min="13821" max="13823" width="5.42578125" style="11" customWidth="1"/>
    <col min="13824" max="13863" width="4.42578125" style="11" customWidth="1"/>
    <col min="13864" max="14074" width="9.140625" style="11"/>
    <col min="14075" max="14075" width="5" style="11" customWidth="1"/>
    <col min="14076" max="14076" width="10.7109375" style="11" customWidth="1"/>
    <col min="14077" max="14079" width="5.42578125" style="11" customWidth="1"/>
    <col min="14080" max="14119" width="4.42578125" style="11" customWidth="1"/>
    <col min="14120" max="14330" width="9.140625" style="11"/>
    <col min="14331" max="14331" width="5" style="11" customWidth="1"/>
    <col min="14332" max="14332" width="10.7109375" style="11" customWidth="1"/>
    <col min="14333" max="14335" width="5.42578125" style="11" customWidth="1"/>
    <col min="14336" max="14375" width="4.42578125" style="11" customWidth="1"/>
    <col min="14376" max="14586" width="9.140625" style="11"/>
    <col min="14587" max="14587" width="5" style="11" customWidth="1"/>
    <col min="14588" max="14588" width="10.7109375" style="11" customWidth="1"/>
    <col min="14589" max="14591" width="5.42578125" style="11" customWidth="1"/>
    <col min="14592" max="14631" width="4.42578125" style="11" customWidth="1"/>
    <col min="14632" max="14842" width="9.140625" style="11"/>
    <col min="14843" max="14843" width="5" style="11" customWidth="1"/>
    <col min="14844" max="14844" width="10.7109375" style="11" customWidth="1"/>
    <col min="14845" max="14847" width="5.42578125" style="11" customWidth="1"/>
    <col min="14848" max="14887" width="4.42578125" style="11" customWidth="1"/>
    <col min="14888" max="15098" width="9.140625" style="11"/>
    <col min="15099" max="15099" width="5" style="11" customWidth="1"/>
    <col min="15100" max="15100" width="10.7109375" style="11" customWidth="1"/>
    <col min="15101" max="15103" width="5.42578125" style="11" customWidth="1"/>
    <col min="15104" max="15143" width="4.42578125" style="11" customWidth="1"/>
    <col min="15144" max="15354" width="9.140625" style="11"/>
    <col min="15355" max="15355" width="5" style="11" customWidth="1"/>
    <col min="15356" max="15356" width="10.7109375" style="11" customWidth="1"/>
    <col min="15357" max="15359" width="5.42578125" style="11" customWidth="1"/>
    <col min="15360" max="15399" width="4.42578125" style="11" customWidth="1"/>
    <col min="15400" max="15610" width="9.140625" style="11"/>
    <col min="15611" max="15611" width="5" style="11" customWidth="1"/>
    <col min="15612" max="15612" width="10.7109375" style="11" customWidth="1"/>
    <col min="15613" max="15615" width="5.42578125" style="11" customWidth="1"/>
    <col min="15616" max="15655" width="4.42578125" style="11" customWidth="1"/>
    <col min="15656" max="15866" width="9.140625" style="11"/>
    <col min="15867" max="15867" width="5" style="11" customWidth="1"/>
    <col min="15868" max="15868" width="10.7109375" style="11" customWidth="1"/>
    <col min="15869" max="15871" width="5.42578125" style="11" customWidth="1"/>
    <col min="15872" max="15911" width="4.42578125" style="11" customWidth="1"/>
    <col min="15912" max="16122" width="9.140625" style="11"/>
    <col min="16123" max="16123" width="5" style="11" customWidth="1"/>
    <col min="16124" max="16124" width="10.7109375" style="11" customWidth="1"/>
    <col min="16125" max="16127" width="5.42578125" style="11" customWidth="1"/>
    <col min="16128" max="16167" width="4.42578125" style="11" customWidth="1"/>
    <col min="16168" max="16384" width="9.140625" style="11"/>
  </cols>
  <sheetData>
    <row r="2" spans="1:41" ht="18.75" x14ac:dyDescent="0.3">
      <c r="A2" s="1296" t="s">
        <v>405</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c r="AB2" s="1296"/>
      <c r="AC2" s="1296"/>
      <c r="AD2" s="1296"/>
      <c r="AE2" s="1296"/>
      <c r="AF2" s="1296"/>
      <c r="AG2" s="1296"/>
      <c r="AI2" s="852"/>
      <c r="AJ2" s="852"/>
      <c r="AK2" s="1290" t="s">
        <v>851</v>
      </c>
      <c r="AL2" s="1290"/>
      <c r="AM2" s="1290"/>
    </row>
    <row r="3" spans="1:41" ht="23.25" customHeight="1" x14ac:dyDescent="0.2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297" t="s">
        <v>308</v>
      </c>
      <c r="AI3" s="1297"/>
      <c r="AJ3" s="1297"/>
      <c r="AK3" s="1297"/>
      <c r="AL3" s="1297"/>
      <c r="AM3" s="1297"/>
    </row>
    <row r="4" spans="1:41" s="68" customFormat="1" ht="21" customHeight="1" x14ac:dyDescent="0.2">
      <c r="A4" s="1298" t="s">
        <v>235</v>
      </c>
      <c r="B4" s="1298" t="s">
        <v>214</v>
      </c>
      <c r="C4" s="1299" t="s">
        <v>309</v>
      </c>
      <c r="D4" s="1299" t="s">
        <v>265</v>
      </c>
      <c r="E4" s="1299"/>
      <c r="F4" s="1300" t="s">
        <v>216</v>
      </c>
      <c r="G4" s="1300"/>
      <c r="H4" s="1300"/>
      <c r="I4" s="1300"/>
      <c r="J4" s="1300"/>
      <c r="K4" s="1300"/>
      <c r="L4" s="1300" t="s">
        <v>217</v>
      </c>
      <c r="M4" s="1300"/>
      <c r="N4" s="1300"/>
      <c r="O4" s="1300"/>
      <c r="P4" s="1300"/>
      <c r="Q4" s="1300"/>
      <c r="R4" s="1300"/>
      <c r="S4" s="1300"/>
      <c r="T4" s="1300"/>
      <c r="U4" s="1300"/>
      <c r="V4" s="1300"/>
      <c r="W4" s="1300"/>
      <c r="X4" s="1300"/>
      <c r="Y4" s="1300"/>
      <c r="Z4" s="1300"/>
      <c r="AA4" s="1300"/>
      <c r="AB4" s="1300"/>
      <c r="AC4" s="1300"/>
      <c r="AD4" s="1300"/>
      <c r="AE4" s="1300"/>
      <c r="AF4" s="1300"/>
      <c r="AG4" s="1300"/>
      <c r="AH4" s="1300"/>
      <c r="AI4" s="1300"/>
      <c r="AJ4" s="1300"/>
      <c r="AK4" s="1300"/>
      <c r="AL4" s="1300"/>
      <c r="AM4" s="1300"/>
    </row>
    <row r="5" spans="1:41" s="69" customFormat="1" ht="38.25" customHeight="1" x14ac:dyDescent="0.2">
      <c r="A5" s="1298"/>
      <c r="B5" s="1298"/>
      <c r="C5" s="1299"/>
      <c r="D5" s="1299"/>
      <c r="E5" s="1299"/>
      <c r="F5" s="1300"/>
      <c r="G5" s="1300"/>
      <c r="H5" s="1300"/>
      <c r="I5" s="1300"/>
      <c r="J5" s="1300"/>
      <c r="K5" s="1300"/>
      <c r="L5" s="1301" t="s">
        <v>291</v>
      </c>
      <c r="M5" s="1301"/>
      <c r="N5" s="1301"/>
      <c r="O5" s="1301"/>
      <c r="P5" s="1301" t="s">
        <v>290</v>
      </c>
      <c r="Q5" s="1301"/>
      <c r="R5" s="1301"/>
      <c r="S5" s="1301" t="s">
        <v>310</v>
      </c>
      <c r="T5" s="1301"/>
      <c r="U5" s="1301"/>
      <c r="V5" s="1293" t="s">
        <v>311</v>
      </c>
      <c r="W5" s="1294"/>
      <c r="X5" s="1294"/>
      <c r="Y5" s="1295"/>
      <c r="Z5" s="1293" t="s">
        <v>312</v>
      </c>
      <c r="AA5" s="1294"/>
      <c r="AB5" s="1294"/>
      <c r="AC5" s="1295"/>
      <c r="AD5" s="1293" t="s">
        <v>313</v>
      </c>
      <c r="AE5" s="1294"/>
      <c r="AF5" s="1294"/>
      <c r="AG5" s="1294"/>
      <c r="AH5" s="1294"/>
      <c r="AI5" s="1294"/>
      <c r="AJ5" s="1295"/>
      <c r="AK5" s="1301" t="s">
        <v>314</v>
      </c>
      <c r="AL5" s="1301"/>
      <c r="AM5" s="1301"/>
    </row>
    <row r="6" spans="1:41" s="69" customFormat="1" ht="30" customHeight="1" x14ac:dyDescent="0.2">
      <c r="A6" s="1298"/>
      <c r="B6" s="1298"/>
      <c r="C6" s="1299"/>
      <c r="D6" s="1302" t="s">
        <v>267</v>
      </c>
      <c r="E6" s="1302" t="s">
        <v>268</v>
      </c>
      <c r="F6" s="1304" t="s">
        <v>218</v>
      </c>
      <c r="G6" s="1304" t="s">
        <v>219</v>
      </c>
      <c r="H6" s="1304" t="s">
        <v>220</v>
      </c>
      <c r="I6" s="1304" t="s">
        <v>221</v>
      </c>
      <c r="J6" s="1304" t="s">
        <v>222</v>
      </c>
      <c r="K6" s="1304" t="s">
        <v>223</v>
      </c>
      <c r="L6" s="1287" t="s">
        <v>230</v>
      </c>
      <c r="M6" s="1287" t="s">
        <v>316</v>
      </c>
      <c r="N6" s="1287" t="s">
        <v>227</v>
      </c>
      <c r="O6" s="1287" t="s">
        <v>315</v>
      </c>
      <c r="P6" s="1287" t="s">
        <v>438</v>
      </c>
      <c r="Q6" s="1287" t="s">
        <v>229</v>
      </c>
      <c r="R6" s="1286" t="s">
        <v>317</v>
      </c>
      <c r="S6" s="1284" t="s">
        <v>320</v>
      </c>
      <c r="T6" s="1284" t="s">
        <v>319</v>
      </c>
      <c r="U6" s="1284" t="s">
        <v>318</v>
      </c>
      <c r="V6" s="1284" t="s">
        <v>321</v>
      </c>
      <c r="W6" s="1284" t="s">
        <v>322</v>
      </c>
      <c r="X6" s="1284" t="s">
        <v>557</v>
      </c>
      <c r="Y6" s="1284" t="s">
        <v>323</v>
      </c>
      <c r="Z6" s="1284" t="s">
        <v>324</v>
      </c>
      <c r="AA6" s="1284" t="s">
        <v>325</v>
      </c>
      <c r="AB6" s="1284" t="s">
        <v>417</v>
      </c>
      <c r="AC6" s="1284" t="s">
        <v>418</v>
      </c>
      <c r="AD6" s="1291" t="s">
        <v>487</v>
      </c>
      <c r="AE6" s="1288" t="s">
        <v>326</v>
      </c>
      <c r="AF6" s="1288"/>
      <c r="AG6" s="1288"/>
      <c r="AH6" s="1289" t="s">
        <v>327</v>
      </c>
      <c r="AI6" s="1289" t="s">
        <v>328</v>
      </c>
      <c r="AJ6" s="1286" t="s">
        <v>12</v>
      </c>
      <c r="AK6" s="1286" t="s">
        <v>329</v>
      </c>
      <c r="AL6" s="1286" t="s">
        <v>330</v>
      </c>
      <c r="AM6" s="1287" t="s">
        <v>12</v>
      </c>
    </row>
    <row r="7" spans="1:41" ht="122.25" customHeight="1" x14ac:dyDescent="0.2">
      <c r="A7" s="1298"/>
      <c r="B7" s="1298"/>
      <c r="C7" s="1299"/>
      <c r="D7" s="1303"/>
      <c r="E7" s="1303"/>
      <c r="F7" s="1304"/>
      <c r="G7" s="1304"/>
      <c r="H7" s="1304"/>
      <c r="I7" s="1304"/>
      <c r="J7" s="1304"/>
      <c r="K7" s="1304"/>
      <c r="L7" s="1287"/>
      <c r="M7" s="1287"/>
      <c r="N7" s="1287"/>
      <c r="O7" s="1287"/>
      <c r="P7" s="1287"/>
      <c r="Q7" s="1287"/>
      <c r="R7" s="1286"/>
      <c r="S7" s="1285"/>
      <c r="T7" s="1285"/>
      <c r="U7" s="1285"/>
      <c r="V7" s="1285"/>
      <c r="W7" s="1285"/>
      <c r="X7" s="1285"/>
      <c r="Y7" s="1285"/>
      <c r="Z7" s="1285"/>
      <c r="AA7" s="1285"/>
      <c r="AB7" s="1285"/>
      <c r="AC7" s="1285"/>
      <c r="AD7" s="1292"/>
      <c r="AE7" s="109" t="s">
        <v>333</v>
      </c>
      <c r="AF7" s="109" t="s">
        <v>332</v>
      </c>
      <c r="AG7" s="109" t="s">
        <v>331</v>
      </c>
      <c r="AH7" s="1289"/>
      <c r="AI7" s="1289"/>
      <c r="AJ7" s="1286"/>
      <c r="AK7" s="1286"/>
      <c r="AL7" s="1286"/>
      <c r="AM7" s="1287"/>
    </row>
    <row r="8" spans="1:41" s="13" customFormat="1" ht="24.75" customHeight="1" x14ac:dyDescent="0.2">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c r="W8" s="110">
        <v>23</v>
      </c>
      <c r="X8" s="110">
        <v>24</v>
      </c>
      <c r="Y8" s="110">
        <v>25</v>
      </c>
      <c r="Z8" s="110">
        <v>26</v>
      </c>
      <c r="AA8" s="110">
        <v>27</v>
      </c>
      <c r="AB8" s="110">
        <v>28</v>
      </c>
      <c r="AC8" s="110">
        <v>29</v>
      </c>
      <c r="AD8" s="110">
        <v>30</v>
      </c>
      <c r="AE8" s="110">
        <v>31</v>
      </c>
      <c r="AF8" s="110">
        <v>32</v>
      </c>
      <c r="AG8" s="110">
        <v>33</v>
      </c>
      <c r="AH8" s="110">
        <v>34</v>
      </c>
      <c r="AI8" s="110">
        <v>35</v>
      </c>
      <c r="AJ8" s="110">
        <v>36</v>
      </c>
      <c r="AK8" s="110">
        <v>37</v>
      </c>
      <c r="AL8" s="110">
        <v>38</v>
      </c>
      <c r="AM8" s="110">
        <v>39</v>
      </c>
    </row>
    <row r="9" spans="1:41" ht="32.25" customHeight="1" x14ac:dyDescent="0.2">
      <c r="A9" s="111"/>
      <c r="B9" s="112" t="s">
        <v>120</v>
      </c>
      <c r="C9" s="407">
        <f>SUM(F9:K9)</f>
        <v>0</v>
      </c>
      <c r="D9" s="408"/>
      <c r="E9" s="408"/>
      <c r="F9" s="408"/>
      <c r="G9" s="408"/>
      <c r="H9" s="408"/>
      <c r="I9" s="408"/>
      <c r="J9" s="408"/>
      <c r="K9" s="408"/>
      <c r="L9" s="409"/>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113"/>
      <c r="AO9" s="113"/>
    </row>
    <row r="10" spans="1:41" ht="32.25" customHeight="1" x14ac:dyDescent="0.2">
      <c r="A10" s="114"/>
      <c r="B10" s="115" t="s">
        <v>231</v>
      </c>
      <c r="C10" s="411">
        <f>SUM(F10:K10)</f>
        <v>0</v>
      </c>
      <c r="D10" s="412"/>
      <c r="E10" s="412"/>
      <c r="F10" s="412"/>
      <c r="G10" s="412"/>
      <c r="H10" s="412"/>
      <c r="I10" s="412"/>
      <c r="J10" s="412"/>
      <c r="K10" s="412"/>
      <c r="L10" s="412"/>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113"/>
      <c r="AO10" s="113"/>
    </row>
    <row r="11" spans="1:41" ht="32.25" customHeight="1" x14ac:dyDescent="0.2">
      <c r="A11" s="114"/>
      <c r="B11" s="115" t="s">
        <v>557</v>
      </c>
      <c r="C11" s="411">
        <f t="shared" ref="C11:C12" si="0">SUM(F11:K11)</f>
        <v>0</v>
      </c>
      <c r="D11" s="412"/>
      <c r="E11" s="412"/>
      <c r="F11" s="412"/>
      <c r="G11" s="412"/>
      <c r="H11" s="412"/>
      <c r="I11" s="412"/>
      <c r="J11" s="412"/>
      <c r="K11" s="412"/>
      <c r="L11" s="412"/>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113"/>
      <c r="AO11" s="113"/>
    </row>
    <row r="12" spans="1:41" ht="32.25" customHeight="1" x14ac:dyDescent="0.2">
      <c r="A12" s="116"/>
      <c r="B12" s="844" t="s">
        <v>22</v>
      </c>
      <c r="C12" s="411">
        <f t="shared" si="0"/>
        <v>0</v>
      </c>
      <c r="D12" s="414"/>
      <c r="E12" s="414"/>
      <c r="F12" s="414"/>
      <c r="G12" s="414"/>
      <c r="H12" s="414"/>
      <c r="I12" s="414"/>
      <c r="J12" s="414"/>
      <c r="K12" s="414"/>
      <c r="L12" s="414"/>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113"/>
      <c r="AO12" s="113"/>
    </row>
    <row r="13" spans="1:41" ht="38.25" customHeight="1" x14ac:dyDescent="0.2">
      <c r="A13" s="315" t="s">
        <v>19</v>
      </c>
      <c r="B13" s="356" t="s">
        <v>542</v>
      </c>
      <c r="C13" s="416">
        <f>SUM(C9:C12)</f>
        <v>0</v>
      </c>
      <c r="D13" s="416">
        <f t="shared" ref="D13:AL13" si="1">SUM(D9:D12)</f>
        <v>0</v>
      </c>
      <c r="E13" s="416">
        <f t="shared" si="1"/>
        <v>0</v>
      </c>
      <c r="F13" s="416">
        <f t="shared" si="1"/>
        <v>0</v>
      </c>
      <c r="G13" s="416">
        <f t="shared" si="1"/>
        <v>0</v>
      </c>
      <c r="H13" s="416">
        <f t="shared" si="1"/>
        <v>0</v>
      </c>
      <c r="I13" s="416">
        <f t="shared" si="1"/>
        <v>0</v>
      </c>
      <c r="J13" s="416">
        <f t="shared" si="1"/>
        <v>0</v>
      </c>
      <c r="K13" s="416">
        <f t="shared" si="1"/>
        <v>0</v>
      </c>
      <c r="L13" s="416">
        <f t="shared" si="1"/>
        <v>0</v>
      </c>
      <c r="M13" s="416">
        <f>SUM(M9:M12)</f>
        <v>0</v>
      </c>
      <c r="N13" s="416">
        <f t="shared" si="1"/>
        <v>0</v>
      </c>
      <c r="O13" s="416">
        <f t="shared" si="1"/>
        <v>0</v>
      </c>
      <c r="P13" s="416">
        <f t="shared" si="1"/>
        <v>0</v>
      </c>
      <c r="Q13" s="416">
        <f t="shared" si="1"/>
        <v>0</v>
      </c>
      <c r="R13" s="416">
        <f t="shared" si="1"/>
        <v>0</v>
      </c>
      <c r="S13" s="416">
        <f t="shared" si="1"/>
        <v>0</v>
      </c>
      <c r="T13" s="416">
        <f t="shared" si="1"/>
        <v>0</v>
      </c>
      <c r="U13" s="416">
        <f t="shared" si="1"/>
        <v>0</v>
      </c>
      <c r="V13" s="416">
        <f t="shared" si="1"/>
        <v>0</v>
      </c>
      <c r="W13" s="416">
        <f t="shared" si="1"/>
        <v>0</v>
      </c>
      <c r="X13" s="416">
        <f t="shared" si="1"/>
        <v>0</v>
      </c>
      <c r="Y13" s="416">
        <f t="shared" si="1"/>
        <v>0</v>
      </c>
      <c r="Z13" s="416">
        <f t="shared" si="1"/>
        <v>0</v>
      </c>
      <c r="AA13" s="416">
        <f t="shared" si="1"/>
        <v>0</v>
      </c>
      <c r="AB13" s="416">
        <f t="shared" si="1"/>
        <v>0</v>
      </c>
      <c r="AC13" s="416">
        <f t="shared" si="1"/>
        <v>0</v>
      </c>
      <c r="AD13" s="416">
        <f t="shared" si="1"/>
        <v>0</v>
      </c>
      <c r="AE13" s="416">
        <f t="shared" si="1"/>
        <v>0</v>
      </c>
      <c r="AF13" s="416">
        <f t="shared" si="1"/>
        <v>0</v>
      </c>
      <c r="AG13" s="416">
        <f t="shared" si="1"/>
        <v>0</v>
      </c>
      <c r="AH13" s="416">
        <f t="shared" si="1"/>
        <v>0</v>
      </c>
      <c r="AI13" s="416">
        <f t="shared" si="1"/>
        <v>0</v>
      </c>
      <c r="AJ13" s="416">
        <f t="shared" si="1"/>
        <v>0</v>
      </c>
      <c r="AK13" s="416">
        <f t="shared" si="1"/>
        <v>0</v>
      </c>
      <c r="AL13" s="416">
        <f t="shared" si="1"/>
        <v>0</v>
      </c>
      <c r="AM13" s="416">
        <f>SUM(AM9:AM12)</f>
        <v>0</v>
      </c>
      <c r="AN13" s="113"/>
      <c r="AO13" s="113"/>
    </row>
    <row r="14" spans="1:41" ht="15.75" x14ac:dyDescent="0.25">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row>
  </sheetData>
  <sheetProtection formatCells="0" formatColumns="0" formatRows="0"/>
  <mergeCells count="50">
    <mergeCell ref="L6:L7"/>
    <mergeCell ref="G6:G7"/>
    <mergeCell ref="J6:J7"/>
    <mergeCell ref="K6:K7"/>
    <mergeCell ref="H6:H7"/>
    <mergeCell ref="I6:I7"/>
    <mergeCell ref="V5:Y5"/>
    <mergeCell ref="S6:S7"/>
    <mergeCell ref="X6:X7"/>
    <mergeCell ref="M6:M7"/>
    <mergeCell ref="N6:N7"/>
    <mergeCell ref="O6:O7"/>
    <mergeCell ref="P6:P7"/>
    <mergeCell ref="Q6:Q7"/>
    <mergeCell ref="T6:T7"/>
    <mergeCell ref="U6:U7"/>
    <mergeCell ref="V6:V7"/>
    <mergeCell ref="Y6:Y7"/>
    <mergeCell ref="S5:U5"/>
    <mergeCell ref="W6:W7"/>
    <mergeCell ref="L5:O5"/>
    <mergeCell ref="P5:R5"/>
    <mergeCell ref="AK2:AM2"/>
    <mergeCell ref="AD6:AD7"/>
    <mergeCell ref="Z5:AC5"/>
    <mergeCell ref="A2:AG2"/>
    <mergeCell ref="AH3:AM3"/>
    <mergeCell ref="A4:A7"/>
    <mergeCell ref="B4:B7"/>
    <mergeCell ref="C4:C7"/>
    <mergeCell ref="D4:E5"/>
    <mergeCell ref="F4:K5"/>
    <mergeCell ref="L4:AM4"/>
    <mergeCell ref="AK5:AM5"/>
    <mergeCell ref="D6:D7"/>
    <mergeCell ref="E6:E7"/>
    <mergeCell ref="F6:F7"/>
    <mergeCell ref="AD5:AJ5"/>
    <mergeCell ref="AM6:AM7"/>
    <mergeCell ref="AE6:AG6"/>
    <mergeCell ref="AH6:AH7"/>
    <mergeCell ref="AI6:AI7"/>
    <mergeCell ref="AJ6:AJ7"/>
    <mergeCell ref="AK6:AK7"/>
    <mergeCell ref="AL6:AL7"/>
    <mergeCell ref="Z6:Z7"/>
    <mergeCell ref="AA6:AA7"/>
    <mergeCell ref="AB6:AB7"/>
    <mergeCell ref="AC6:AC7"/>
    <mergeCell ref="R6:R7"/>
  </mergeCells>
  <conditionalFormatting sqref="AN1:AN1048576 AO9:AO13">
    <cfRule type="cellIs" dxfId="0" priority="1" operator="equal">
      <formula>"Đúng"</formula>
    </cfRule>
  </conditionalFormatting>
  <printOptions horizontalCentered="1"/>
  <pageMargins left="0.19685039370078741" right="0.19685039370078741" top="0.39370078740157483" bottom="0.39370078740157483" header="0.19685039370078741" footer="0.19685039370078741"/>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A1:AF34"/>
  <sheetViews>
    <sheetView showGridLines="0" zoomScale="145" zoomScaleNormal="145" workbookViewId="0">
      <selection activeCell="K4" sqref="K4:K5"/>
    </sheetView>
  </sheetViews>
  <sheetFormatPr defaultColWidth="9.140625" defaultRowHeight="12.75" x14ac:dyDescent="0.2"/>
  <cols>
    <col min="1" max="1" width="4.42578125" style="854" customWidth="1"/>
    <col min="2" max="2" width="27.7109375" style="878" customWidth="1"/>
    <col min="3" max="3" width="6.7109375" style="12" customWidth="1"/>
    <col min="4" max="11" width="4.85546875" style="854" customWidth="1"/>
    <col min="12" max="12" width="8.42578125" style="854" customWidth="1"/>
    <col min="13" max="13" width="4.85546875" style="854" customWidth="1"/>
    <col min="14" max="14" width="8" style="854" customWidth="1"/>
    <col min="15" max="15" width="5.5703125" style="854" customWidth="1"/>
    <col min="16" max="16" width="5.7109375" style="854" customWidth="1"/>
    <col min="17" max="17" width="6.28515625" style="854" customWidth="1"/>
    <col min="18" max="18" width="6" style="854" customWidth="1"/>
    <col min="19" max="19" width="5.28515625" style="854" customWidth="1"/>
    <col min="20" max="28" width="4.85546875" style="854" customWidth="1"/>
    <col min="29" max="29" width="6" style="854" customWidth="1"/>
    <col min="30" max="30" width="4.42578125" style="854" customWidth="1"/>
    <col min="31" max="31" width="5.85546875" style="854" customWidth="1"/>
    <col min="32" max="32" width="6" style="854" customWidth="1"/>
    <col min="33" max="16384" width="9.140625" style="854"/>
  </cols>
  <sheetData>
    <row r="1" spans="1:32" ht="18.75" x14ac:dyDescent="0.3">
      <c r="A1" s="996" t="s">
        <v>46</v>
      </c>
      <c r="B1" s="996"/>
      <c r="C1" s="996"/>
      <c r="D1" s="996"/>
      <c r="E1" s="996"/>
      <c r="F1" s="996"/>
      <c r="G1" s="996"/>
      <c r="H1" s="996"/>
      <c r="I1" s="996"/>
      <c r="J1" s="996"/>
      <c r="K1" s="996"/>
      <c r="L1" s="996"/>
      <c r="M1" s="996"/>
      <c r="N1" s="996"/>
      <c r="O1" s="996"/>
      <c r="P1" s="996"/>
      <c r="Q1" s="996"/>
      <c r="R1" s="996"/>
      <c r="S1" s="996"/>
      <c r="T1" s="996"/>
      <c r="U1" s="996"/>
      <c r="V1" s="996"/>
      <c r="W1" s="996"/>
      <c r="X1" s="996"/>
      <c r="Y1" s="996"/>
      <c r="Z1" s="993" t="s">
        <v>253</v>
      </c>
      <c r="AA1" s="994"/>
      <c r="AB1" s="995"/>
    </row>
    <row r="2" spans="1:32" ht="19.5" customHeight="1" x14ac:dyDescent="0.2">
      <c r="B2" s="874"/>
      <c r="C2" s="155"/>
      <c r="D2" s="874"/>
      <c r="E2" s="874"/>
      <c r="F2" s="874"/>
      <c r="G2" s="874"/>
      <c r="H2" s="874"/>
      <c r="I2" s="874"/>
      <c r="J2" s="874"/>
      <c r="K2" s="874"/>
      <c r="L2" s="874"/>
      <c r="M2" s="874"/>
      <c r="N2" s="874"/>
      <c r="O2" s="874"/>
      <c r="P2" s="874"/>
      <c r="Q2" s="875"/>
      <c r="R2" s="875"/>
      <c r="S2" s="875"/>
      <c r="T2" s="875"/>
      <c r="U2" s="875"/>
      <c r="V2" s="875"/>
      <c r="W2" s="875"/>
      <c r="X2" s="997" t="s">
        <v>45</v>
      </c>
      <c r="Y2" s="997"/>
      <c r="Z2" s="997"/>
      <c r="AA2" s="997"/>
      <c r="AB2" s="997"/>
      <c r="AC2" s="257"/>
      <c r="AD2" s="257"/>
      <c r="AE2" s="257"/>
      <c r="AF2" s="257"/>
    </row>
    <row r="3" spans="1:32" ht="21.75" customHeight="1" x14ac:dyDescent="0.2">
      <c r="A3" s="998" t="s">
        <v>235</v>
      </c>
      <c r="B3" s="998" t="s">
        <v>39</v>
      </c>
      <c r="C3" s="1007" t="s">
        <v>44</v>
      </c>
      <c r="D3" s="1010" t="s">
        <v>3</v>
      </c>
      <c r="E3" s="1011"/>
      <c r="F3" s="1011"/>
      <c r="G3" s="1011"/>
      <c r="H3" s="1011"/>
      <c r="I3" s="1011"/>
      <c r="J3" s="1011"/>
      <c r="K3" s="1012"/>
      <c r="L3" s="1005" t="s">
        <v>4</v>
      </c>
      <c r="M3" s="1006"/>
      <c r="N3" s="1006"/>
      <c r="O3" s="1006"/>
      <c r="P3" s="1006"/>
      <c r="Q3" s="1006"/>
      <c r="R3" s="1006"/>
      <c r="S3" s="1006"/>
      <c r="T3" s="1006"/>
      <c r="U3" s="1006"/>
      <c r="V3" s="1006"/>
      <c r="W3" s="1006"/>
      <c r="X3" s="1001" t="s">
        <v>5</v>
      </c>
      <c r="Y3" s="1001"/>
      <c r="Z3" s="1001"/>
      <c r="AA3" s="1001"/>
      <c r="AB3" s="1001"/>
    </row>
    <row r="4" spans="1:32" ht="21.75" customHeight="1" x14ac:dyDescent="0.2">
      <c r="A4" s="999"/>
      <c r="B4" s="999"/>
      <c r="C4" s="1008"/>
      <c r="D4" s="991" t="s">
        <v>43</v>
      </c>
      <c r="E4" s="991" t="s">
        <v>38</v>
      </c>
      <c r="F4" s="991" t="s">
        <v>42</v>
      </c>
      <c r="G4" s="991" t="s">
        <v>556</v>
      </c>
      <c r="H4" s="991" t="s">
        <v>559</v>
      </c>
      <c r="I4" s="991" t="s">
        <v>560</v>
      </c>
      <c r="J4" s="991" t="s">
        <v>241</v>
      </c>
      <c r="K4" s="991" t="s">
        <v>37</v>
      </c>
      <c r="L4" s="991" t="s">
        <v>355</v>
      </c>
      <c r="M4" s="1013" t="s">
        <v>104</v>
      </c>
      <c r="N4" s="991" t="s">
        <v>356</v>
      </c>
      <c r="O4" s="991" t="s">
        <v>966</v>
      </c>
      <c r="P4" s="991" t="s">
        <v>967</v>
      </c>
      <c r="Q4" s="991" t="s">
        <v>800</v>
      </c>
      <c r="R4" s="991" t="s">
        <v>358</v>
      </c>
      <c r="S4" s="991" t="s">
        <v>41</v>
      </c>
      <c r="T4" s="991" t="s">
        <v>40</v>
      </c>
      <c r="U4" s="991" t="s">
        <v>798</v>
      </c>
      <c r="V4" s="991" t="s">
        <v>562</v>
      </c>
      <c r="W4" s="991" t="s">
        <v>12</v>
      </c>
      <c r="X4" s="991" t="s">
        <v>13</v>
      </c>
      <c r="Y4" s="991" t="s">
        <v>14</v>
      </c>
      <c r="Z4" s="1002" t="s">
        <v>15</v>
      </c>
      <c r="AA4" s="1003"/>
      <c r="AB4" s="1004"/>
    </row>
    <row r="5" spans="1:32" ht="133.5" customHeight="1" x14ac:dyDescent="0.2">
      <c r="A5" s="1000"/>
      <c r="B5" s="1000"/>
      <c r="C5" s="1009"/>
      <c r="D5" s="992"/>
      <c r="E5" s="992"/>
      <c r="F5" s="992"/>
      <c r="G5" s="992"/>
      <c r="H5" s="992"/>
      <c r="I5" s="992"/>
      <c r="J5" s="992"/>
      <c r="K5" s="992"/>
      <c r="L5" s="992"/>
      <c r="M5" s="1014"/>
      <c r="N5" s="992"/>
      <c r="O5" s="992"/>
      <c r="P5" s="992"/>
      <c r="Q5" s="992"/>
      <c r="R5" s="992"/>
      <c r="S5" s="992"/>
      <c r="T5" s="992"/>
      <c r="U5" s="992"/>
      <c r="V5" s="992"/>
      <c r="W5" s="992"/>
      <c r="X5" s="992"/>
      <c r="Y5" s="992"/>
      <c r="Z5" s="847" t="s">
        <v>400</v>
      </c>
      <c r="AA5" s="822" t="s">
        <v>17</v>
      </c>
      <c r="AB5" s="822" t="s">
        <v>18</v>
      </c>
      <c r="AC5" s="880"/>
    </row>
    <row r="6" spans="1:32" s="876" customFormat="1" ht="16.5" customHeight="1" x14ac:dyDescent="0.2">
      <c r="A6" s="853">
        <v>1</v>
      </c>
      <c r="B6" s="853">
        <v>2</v>
      </c>
      <c r="C6" s="853">
        <v>3</v>
      </c>
      <c r="D6" s="853">
        <v>4</v>
      </c>
      <c r="E6" s="853">
        <v>5</v>
      </c>
      <c r="F6" s="853">
        <v>6</v>
      </c>
      <c r="G6" s="853">
        <v>7</v>
      </c>
      <c r="H6" s="853">
        <v>8</v>
      </c>
      <c r="I6" s="853">
        <v>9</v>
      </c>
      <c r="J6" s="853">
        <v>10</v>
      </c>
      <c r="K6" s="853">
        <v>11</v>
      </c>
      <c r="L6" s="853">
        <v>12</v>
      </c>
      <c r="M6" s="853">
        <v>13</v>
      </c>
      <c r="N6" s="853">
        <v>14</v>
      </c>
      <c r="O6" s="853">
        <v>15</v>
      </c>
      <c r="P6" s="853">
        <v>16</v>
      </c>
      <c r="Q6" s="853">
        <v>17</v>
      </c>
      <c r="R6" s="853">
        <v>18</v>
      </c>
      <c r="S6" s="853">
        <v>19</v>
      </c>
      <c r="T6" s="853">
        <v>20</v>
      </c>
      <c r="U6" s="853">
        <v>21</v>
      </c>
      <c r="V6" s="853">
        <v>22</v>
      </c>
      <c r="W6" s="853">
        <v>23</v>
      </c>
      <c r="X6" s="853">
        <v>24</v>
      </c>
      <c r="Y6" s="853">
        <v>25</v>
      </c>
      <c r="Z6" s="853">
        <v>26</v>
      </c>
      <c r="AA6" s="853">
        <v>27</v>
      </c>
      <c r="AB6" s="853">
        <v>28</v>
      </c>
      <c r="AC6" s="881"/>
    </row>
    <row r="7" spans="1:32" ht="26.25" customHeight="1" x14ac:dyDescent="0.2">
      <c r="A7" s="276" t="s">
        <v>19</v>
      </c>
      <c r="B7" s="258" t="s">
        <v>39</v>
      </c>
      <c r="C7" s="342">
        <f t="shared" ref="C7:AB7" si="0">SUM(C8:C16)</f>
        <v>0</v>
      </c>
      <c r="D7" s="342">
        <f t="shared" si="0"/>
        <v>0</v>
      </c>
      <c r="E7" s="342">
        <f t="shared" si="0"/>
        <v>0</v>
      </c>
      <c r="F7" s="342">
        <f t="shared" si="0"/>
        <v>0</v>
      </c>
      <c r="G7" s="342">
        <f t="shared" si="0"/>
        <v>0</v>
      </c>
      <c r="H7" s="342">
        <f t="shared" si="0"/>
        <v>0</v>
      </c>
      <c r="I7" s="342">
        <f t="shared" si="0"/>
        <v>0</v>
      </c>
      <c r="J7" s="342">
        <f t="shared" si="0"/>
        <v>0</v>
      </c>
      <c r="K7" s="342">
        <f t="shared" si="0"/>
        <v>0</v>
      </c>
      <c r="L7" s="342">
        <f t="shared" si="0"/>
        <v>0</v>
      </c>
      <c r="M7" s="342">
        <f t="shared" si="0"/>
        <v>0</v>
      </c>
      <c r="N7" s="342">
        <f t="shared" si="0"/>
        <v>0</v>
      </c>
      <c r="O7" s="342">
        <f t="shared" si="0"/>
        <v>0</v>
      </c>
      <c r="P7" s="342">
        <f t="shared" si="0"/>
        <v>0</v>
      </c>
      <c r="Q7" s="342">
        <f t="shared" si="0"/>
        <v>0</v>
      </c>
      <c r="R7" s="342">
        <f t="shared" si="0"/>
        <v>0</v>
      </c>
      <c r="S7" s="342">
        <f t="shared" si="0"/>
        <v>0</v>
      </c>
      <c r="T7" s="342">
        <f t="shared" si="0"/>
        <v>0</v>
      </c>
      <c r="U7" s="342">
        <f t="shared" si="0"/>
        <v>0</v>
      </c>
      <c r="V7" s="342">
        <f t="shared" si="0"/>
        <v>0</v>
      </c>
      <c r="W7" s="342">
        <f t="shared" si="0"/>
        <v>0</v>
      </c>
      <c r="X7" s="342">
        <f t="shared" si="0"/>
        <v>0</v>
      </c>
      <c r="Y7" s="342">
        <f t="shared" si="0"/>
        <v>0</v>
      </c>
      <c r="Z7" s="342">
        <f t="shared" si="0"/>
        <v>0</v>
      </c>
      <c r="AA7" s="342">
        <f t="shared" si="0"/>
        <v>0</v>
      </c>
      <c r="AB7" s="342">
        <f t="shared" si="0"/>
        <v>0</v>
      </c>
      <c r="AC7" s="882" t="str">
        <f>IF(AND(L7&lt;=C7,M7&lt;=C7,N7&lt;=C7,O7&lt;=C7,P7&lt;=C7,Q7&lt;=C7,R7&lt;=C7,S7&lt;=C7,T7&lt;=C7,U7&lt;=C7,V7&lt;=C7,W7&lt;=C7), "Đúng", "Sai")</f>
        <v>Đúng</v>
      </c>
      <c r="AD7" s="823" t="str">
        <f>IF(C7=X7+Y7, "Đúng", "Sai")</f>
        <v>Đúng</v>
      </c>
      <c r="AE7" s="823" t="str">
        <f>IF(Y7=Z7+AA7, "Đúng", "Sai")</f>
        <v>Đúng</v>
      </c>
      <c r="AF7" s="823" t="str">
        <f>IF(AB7&lt;=AA7,"Đúng","Sai")</f>
        <v>Đúng</v>
      </c>
    </row>
    <row r="8" spans="1:32" ht="26.25" customHeight="1" x14ac:dyDescent="0.2">
      <c r="A8" s="259"/>
      <c r="B8" s="260" t="s">
        <v>38</v>
      </c>
      <c r="C8" s="343">
        <f t="shared" ref="C8:C16" si="1">SUM(D8:K8)</f>
        <v>0</v>
      </c>
      <c r="D8" s="319"/>
      <c r="E8" s="319"/>
      <c r="F8" s="321"/>
      <c r="G8" s="321"/>
      <c r="H8" s="321"/>
      <c r="I8" s="321"/>
      <c r="J8" s="321"/>
      <c r="K8" s="321"/>
      <c r="L8" s="319"/>
      <c r="M8" s="319"/>
      <c r="N8" s="319"/>
      <c r="O8" s="319"/>
      <c r="P8" s="319"/>
      <c r="Q8" s="319"/>
      <c r="R8" s="319"/>
      <c r="S8" s="319"/>
      <c r="T8" s="319"/>
      <c r="U8" s="319"/>
      <c r="V8" s="319"/>
      <c r="W8" s="319"/>
      <c r="X8" s="319"/>
      <c r="Y8" s="319"/>
      <c r="Z8" s="319"/>
      <c r="AA8" s="319"/>
      <c r="AB8" s="319"/>
      <c r="AC8" s="882" t="str">
        <f t="shared" ref="AC8:AC16" si="2">IF(AND(L8&lt;=C8,M8&lt;=C8,N8&lt;=C8,O8&lt;=C8,P8&lt;=C8,Q8&lt;=C8,R8&lt;=C8,S8&lt;=C8,T8&lt;=C8,U8&lt;=C8,V8&lt;=C8,W8&lt;=C8), "Đúng", "Sai")</f>
        <v>Đúng</v>
      </c>
      <c r="AD8" s="823" t="str">
        <f t="shared" ref="AD8:AD16" si="3">IF(C8=X8+Y8, "Đúng", "Sai")</f>
        <v>Đúng</v>
      </c>
      <c r="AE8" s="823" t="str">
        <f t="shared" ref="AE8:AE16" si="4">IF(Y8=Z8+AA8, "Đúng", "Sai")</f>
        <v>Đúng</v>
      </c>
      <c r="AF8" s="823" t="str">
        <f t="shared" ref="AF8:AF16" si="5">IF(AB8&lt;=AA8,"Đúng","Sai")</f>
        <v>Đúng</v>
      </c>
    </row>
    <row r="9" spans="1:32" ht="26.25" customHeight="1" x14ac:dyDescent="0.2">
      <c r="A9" s="259"/>
      <c r="B9" s="261" t="s">
        <v>54</v>
      </c>
      <c r="C9" s="343">
        <f t="shared" si="1"/>
        <v>0</v>
      </c>
      <c r="D9" s="319"/>
      <c r="E9" s="319"/>
      <c r="F9" s="321"/>
      <c r="G9" s="321"/>
      <c r="H9" s="321"/>
      <c r="I9" s="321"/>
      <c r="J9" s="321"/>
      <c r="K9" s="321"/>
      <c r="L9" s="319"/>
      <c r="M9" s="319"/>
      <c r="N9" s="319"/>
      <c r="O9" s="319"/>
      <c r="P9" s="319"/>
      <c r="Q9" s="319"/>
      <c r="R9" s="319"/>
      <c r="S9" s="319"/>
      <c r="T9" s="319"/>
      <c r="U9" s="319"/>
      <c r="V9" s="319"/>
      <c r="W9" s="319"/>
      <c r="X9" s="319"/>
      <c r="Y9" s="319"/>
      <c r="Z9" s="319"/>
      <c r="AA9" s="319"/>
      <c r="AB9" s="319"/>
      <c r="AC9" s="882" t="str">
        <f t="shared" si="2"/>
        <v>Đúng</v>
      </c>
      <c r="AD9" s="823" t="str">
        <f t="shared" si="3"/>
        <v>Đúng</v>
      </c>
      <c r="AE9" s="823" t="str">
        <f t="shared" si="4"/>
        <v>Đúng</v>
      </c>
      <c r="AF9" s="823" t="str">
        <f t="shared" si="5"/>
        <v>Đúng</v>
      </c>
    </row>
    <row r="10" spans="1:32" ht="26.25" customHeight="1" x14ac:dyDescent="0.2">
      <c r="A10" s="259"/>
      <c r="B10" s="261" t="s">
        <v>8</v>
      </c>
      <c r="C10" s="343">
        <f t="shared" si="1"/>
        <v>0</v>
      </c>
      <c r="D10" s="319"/>
      <c r="E10" s="319"/>
      <c r="F10" s="319"/>
      <c r="G10" s="321"/>
      <c r="H10" s="321"/>
      <c r="I10" s="321"/>
      <c r="J10" s="321"/>
      <c r="K10" s="321"/>
      <c r="L10" s="319"/>
      <c r="M10" s="319"/>
      <c r="N10" s="319"/>
      <c r="O10" s="319"/>
      <c r="P10" s="319"/>
      <c r="Q10" s="319"/>
      <c r="R10" s="319"/>
      <c r="S10" s="319"/>
      <c r="T10" s="319"/>
      <c r="U10" s="319"/>
      <c r="V10" s="319"/>
      <c r="W10" s="319"/>
      <c r="X10" s="319"/>
      <c r="Y10" s="319"/>
      <c r="Z10" s="319"/>
      <c r="AA10" s="319"/>
      <c r="AB10" s="319"/>
      <c r="AC10" s="882" t="str">
        <f t="shared" si="2"/>
        <v>Đúng</v>
      </c>
      <c r="AD10" s="823" t="str">
        <f t="shared" si="3"/>
        <v>Đúng</v>
      </c>
      <c r="AE10" s="823" t="str">
        <f t="shared" si="4"/>
        <v>Đúng</v>
      </c>
      <c r="AF10" s="823" t="str">
        <f t="shared" si="5"/>
        <v>Đúng</v>
      </c>
    </row>
    <row r="11" spans="1:32" ht="26.25" customHeight="1" x14ac:dyDescent="0.2">
      <c r="A11" s="259"/>
      <c r="B11" s="261" t="s">
        <v>559</v>
      </c>
      <c r="C11" s="343">
        <f t="shared" si="1"/>
        <v>0</v>
      </c>
      <c r="D11" s="319"/>
      <c r="E11" s="319"/>
      <c r="F11" s="319"/>
      <c r="G11" s="319"/>
      <c r="H11" s="321"/>
      <c r="I11" s="321"/>
      <c r="J11" s="321"/>
      <c r="K11" s="321"/>
      <c r="L11" s="319"/>
      <c r="M11" s="319"/>
      <c r="N11" s="319"/>
      <c r="O11" s="319"/>
      <c r="P11" s="319"/>
      <c r="Q11" s="319"/>
      <c r="R11" s="319"/>
      <c r="S11" s="319"/>
      <c r="T11" s="319"/>
      <c r="U11" s="319"/>
      <c r="V11" s="319"/>
      <c r="W11" s="319"/>
      <c r="X11" s="319"/>
      <c r="Y11" s="319"/>
      <c r="Z11" s="319"/>
      <c r="AA11" s="319"/>
      <c r="AB11" s="319"/>
      <c r="AC11" s="882" t="str">
        <f t="shared" si="2"/>
        <v>Đúng</v>
      </c>
      <c r="AD11" s="823" t="str">
        <f t="shared" si="3"/>
        <v>Đúng</v>
      </c>
      <c r="AE11" s="823" t="str">
        <f t="shared" si="4"/>
        <v>Đúng</v>
      </c>
      <c r="AF11" s="823" t="str">
        <f t="shared" si="5"/>
        <v>Đúng</v>
      </c>
    </row>
    <row r="12" spans="1:32" ht="26.25" customHeight="1" x14ac:dyDescent="0.2">
      <c r="A12" s="259"/>
      <c r="B12" s="261" t="s">
        <v>560</v>
      </c>
      <c r="C12" s="343">
        <f t="shared" si="1"/>
        <v>0</v>
      </c>
      <c r="D12" s="319"/>
      <c r="E12" s="319"/>
      <c r="F12" s="319"/>
      <c r="G12" s="319"/>
      <c r="H12" s="319"/>
      <c r="I12" s="321"/>
      <c r="J12" s="321"/>
      <c r="K12" s="321"/>
      <c r="L12" s="319"/>
      <c r="M12" s="319"/>
      <c r="N12" s="319"/>
      <c r="O12" s="319"/>
      <c r="P12" s="319"/>
      <c r="Q12" s="319"/>
      <c r="R12" s="319"/>
      <c r="S12" s="319"/>
      <c r="T12" s="319"/>
      <c r="U12" s="319"/>
      <c r="V12" s="319"/>
      <c r="W12" s="319"/>
      <c r="X12" s="319"/>
      <c r="Y12" s="319"/>
      <c r="Z12" s="319"/>
      <c r="AA12" s="319"/>
      <c r="AB12" s="319"/>
      <c r="AC12" s="882" t="str">
        <f t="shared" si="2"/>
        <v>Đúng</v>
      </c>
      <c r="AD12" s="823" t="str">
        <f t="shared" si="3"/>
        <v>Đúng</v>
      </c>
      <c r="AE12" s="823" t="str">
        <f t="shared" si="4"/>
        <v>Đúng</v>
      </c>
      <c r="AF12" s="823" t="str">
        <f t="shared" si="5"/>
        <v>Đúng</v>
      </c>
    </row>
    <row r="13" spans="1:32" ht="26.25" customHeight="1" x14ac:dyDescent="0.2">
      <c r="A13" s="259"/>
      <c r="B13" s="261" t="s">
        <v>241</v>
      </c>
      <c r="C13" s="343">
        <f t="shared" si="1"/>
        <v>0</v>
      </c>
      <c r="D13" s="319"/>
      <c r="E13" s="319"/>
      <c r="F13" s="319"/>
      <c r="G13" s="319"/>
      <c r="H13" s="319"/>
      <c r="I13" s="319"/>
      <c r="J13" s="321"/>
      <c r="K13" s="321"/>
      <c r="L13" s="319"/>
      <c r="M13" s="319"/>
      <c r="N13" s="319"/>
      <c r="O13" s="319"/>
      <c r="P13" s="319"/>
      <c r="Q13" s="319"/>
      <c r="R13" s="319"/>
      <c r="S13" s="319"/>
      <c r="T13" s="319"/>
      <c r="U13" s="319"/>
      <c r="V13" s="319"/>
      <c r="W13" s="319"/>
      <c r="X13" s="319"/>
      <c r="Y13" s="319"/>
      <c r="Z13" s="319"/>
      <c r="AA13" s="319"/>
      <c r="AB13" s="319"/>
      <c r="AC13" s="882" t="str">
        <f t="shared" si="2"/>
        <v>Đúng</v>
      </c>
      <c r="AD13" s="823" t="str">
        <f t="shared" si="3"/>
        <v>Đúng</v>
      </c>
      <c r="AE13" s="823" t="str">
        <f t="shared" si="4"/>
        <v>Đúng</v>
      </c>
      <c r="AF13" s="823" t="str">
        <f t="shared" si="5"/>
        <v>Đúng</v>
      </c>
    </row>
    <row r="14" spans="1:32" ht="26.25" customHeight="1" x14ac:dyDescent="0.2">
      <c r="A14" s="259"/>
      <c r="B14" s="262" t="s">
        <v>9</v>
      </c>
      <c r="C14" s="343">
        <f t="shared" si="1"/>
        <v>0</v>
      </c>
      <c r="D14" s="319"/>
      <c r="E14" s="319"/>
      <c r="F14" s="319"/>
      <c r="G14" s="319"/>
      <c r="H14" s="319"/>
      <c r="I14" s="319"/>
      <c r="J14" s="319"/>
      <c r="K14" s="320"/>
      <c r="L14" s="319"/>
      <c r="M14" s="319"/>
      <c r="N14" s="319"/>
      <c r="O14" s="319"/>
      <c r="P14" s="319"/>
      <c r="Q14" s="319"/>
      <c r="R14" s="319"/>
      <c r="S14" s="319"/>
      <c r="T14" s="319"/>
      <c r="U14" s="319"/>
      <c r="V14" s="319"/>
      <c r="W14" s="319"/>
      <c r="X14" s="319"/>
      <c r="Y14" s="319"/>
      <c r="Z14" s="319"/>
      <c r="AA14" s="319"/>
      <c r="AB14" s="319"/>
      <c r="AC14" s="882" t="str">
        <f t="shared" si="2"/>
        <v>Đúng</v>
      </c>
      <c r="AD14" s="823" t="str">
        <f t="shared" si="3"/>
        <v>Đúng</v>
      </c>
      <c r="AE14" s="823" t="str">
        <f t="shared" si="4"/>
        <v>Đúng</v>
      </c>
      <c r="AF14" s="823" t="str">
        <f t="shared" si="5"/>
        <v>Đúng</v>
      </c>
    </row>
    <row r="15" spans="1:32" ht="26.25" customHeight="1" x14ac:dyDescent="0.2">
      <c r="A15" s="259"/>
      <c r="B15" s="262" t="s">
        <v>248</v>
      </c>
      <c r="C15" s="343">
        <f t="shared" si="1"/>
        <v>0</v>
      </c>
      <c r="D15" s="319"/>
      <c r="E15" s="319"/>
      <c r="F15" s="319"/>
      <c r="G15" s="319"/>
      <c r="H15" s="319"/>
      <c r="I15" s="319"/>
      <c r="J15" s="319"/>
      <c r="K15" s="324"/>
      <c r="L15" s="319"/>
      <c r="M15" s="319"/>
      <c r="N15" s="319"/>
      <c r="O15" s="319"/>
      <c r="P15" s="319"/>
      <c r="Q15" s="319"/>
      <c r="R15" s="319"/>
      <c r="S15" s="319"/>
      <c r="T15" s="319"/>
      <c r="U15" s="319"/>
      <c r="V15" s="319"/>
      <c r="W15" s="319"/>
      <c r="X15" s="319"/>
      <c r="Y15" s="319"/>
      <c r="Z15" s="319"/>
      <c r="AA15" s="319"/>
      <c r="AB15" s="319"/>
      <c r="AC15" s="882" t="str">
        <f t="shared" si="2"/>
        <v>Đúng</v>
      </c>
      <c r="AD15" s="823" t="str">
        <f t="shared" si="3"/>
        <v>Đúng</v>
      </c>
      <c r="AE15" s="823" t="str">
        <f t="shared" si="4"/>
        <v>Đúng</v>
      </c>
      <c r="AF15" s="823" t="str">
        <f t="shared" si="5"/>
        <v>Đúng</v>
      </c>
    </row>
    <row r="16" spans="1:32" ht="26.25" customHeight="1" x14ac:dyDescent="0.2">
      <c r="A16" s="259"/>
      <c r="B16" s="262" t="s">
        <v>292</v>
      </c>
      <c r="C16" s="343">
        <f t="shared" si="1"/>
        <v>0</v>
      </c>
      <c r="D16" s="325"/>
      <c r="E16" s="325"/>
      <c r="F16" s="325"/>
      <c r="G16" s="325"/>
      <c r="H16" s="325"/>
      <c r="I16" s="325"/>
      <c r="J16" s="325"/>
      <c r="K16" s="325"/>
      <c r="L16" s="325"/>
      <c r="M16" s="325"/>
      <c r="N16" s="325"/>
      <c r="O16" s="325"/>
      <c r="P16" s="325"/>
      <c r="Q16" s="325"/>
      <c r="R16" s="325"/>
      <c r="S16" s="325"/>
      <c r="T16" s="325"/>
      <c r="U16" s="325"/>
      <c r="V16" s="325"/>
      <c r="W16" s="325"/>
      <c r="X16" s="319"/>
      <c r="Y16" s="325"/>
      <c r="Z16" s="325"/>
      <c r="AA16" s="325"/>
      <c r="AB16" s="325"/>
      <c r="AC16" s="882" t="str">
        <f t="shared" si="2"/>
        <v>Đúng</v>
      </c>
      <c r="AD16" s="823" t="str">
        <f t="shared" si="3"/>
        <v>Đúng</v>
      </c>
      <c r="AE16" s="823" t="str">
        <f t="shared" si="4"/>
        <v>Đúng</v>
      </c>
      <c r="AF16" s="823" t="str">
        <f t="shared" si="5"/>
        <v>Đúng</v>
      </c>
    </row>
    <row r="17" spans="1:32" ht="26.25" customHeight="1" x14ac:dyDescent="0.2">
      <c r="A17" s="263" t="s">
        <v>23</v>
      </c>
      <c r="B17" s="258" t="s">
        <v>5</v>
      </c>
      <c r="C17" s="342">
        <f>C18+C19</f>
        <v>0</v>
      </c>
      <c r="D17" s="342">
        <f>D18+D19</f>
        <v>0</v>
      </c>
      <c r="E17" s="342">
        <f t="shared" ref="E17:W17" si="6">E18+E19</f>
        <v>0</v>
      </c>
      <c r="F17" s="342">
        <f t="shared" si="6"/>
        <v>0</v>
      </c>
      <c r="G17" s="342">
        <f t="shared" si="6"/>
        <v>0</v>
      </c>
      <c r="H17" s="342">
        <f t="shared" si="6"/>
        <v>0</v>
      </c>
      <c r="I17" s="342">
        <f t="shared" si="6"/>
        <v>0</v>
      </c>
      <c r="J17" s="342">
        <f t="shared" si="6"/>
        <v>0</v>
      </c>
      <c r="K17" s="342">
        <f t="shared" si="6"/>
        <v>0</v>
      </c>
      <c r="L17" s="342">
        <f t="shared" si="6"/>
        <v>0</v>
      </c>
      <c r="M17" s="342">
        <f t="shared" si="6"/>
        <v>0</v>
      </c>
      <c r="N17" s="342">
        <f t="shared" si="6"/>
        <v>0</v>
      </c>
      <c r="O17" s="342">
        <f t="shared" si="6"/>
        <v>0</v>
      </c>
      <c r="P17" s="342">
        <f t="shared" si="6"/>
        <v>0</v>
      </c>
      <c r="Q17" s="342">
        <f t="shared" si="6"/>
        <v>0</v>
      </c>
      <c r="R17" s="342">
        <f t="shared" si="6"/>
        <v>0</v>
      </c>
      <c r="S17" s="342">
        <f t="shared" si="6"/>
        <v>0</v>
      </c>
      <c r="T17" s="342">
        <f t="shared" si="6"/>
        <v>0</v>
      </c>
      <c r="U17" s="342">
        <f t="shared" si="6"/>
        <v>0</v>
      </c>
      <c r="V17" s="342">
        <f t="shared" si="6"/>
        <v>0</v>
      </c>
      <c r="W17" s="342">
        <f t="shared" si="6"/>
        <v>0</v>
      </c>
      <c r="X17" s="344"/>
      <c r="Y17" s="344"/>
      <c r="Z17" s="344"/>
      <c r="AA17" s="344"/>
      <c r="AB17" s="344"/>
      <c r="AC17" s="883"/>
      <c r="AD17" s="877"/>
      <c r="AE17" s="877"/>
      <c r="AF17" s="877"/>
    </row>
    <row r="18" spans="1:32" ht="26.25" customHeight="1" x14ac:dyDescent="0.2">
      <c r="A18" s="259"/>
      <c r="B18" s="260" t="s">
        <v>13</v>
      </c>
      <c r="C18" s="343">
        <f>SUM(D18:K18)</f>
        <v>0</v>
      </c>
      <c r="D18" s="319"/>
      <c r="E18" s="319"/>
      <c r="F18" s="319"/>
      <c r="G18" s="319"/>
      <c r="H18" s="319"/>
      <c r="I18" s="319"/>
      <c r="J18" s="319"/>
      <c r="K18" s="319"/>
      <c r="L18" s="319"/>
      <c r="M18" s="319"/>
      <c r="N18" s="319"/>
      <c r="O18" s="319"/>
      <c r="P18" s="319"/>
      <c r="Q18" s="319"/>
      <c r="R18" s="319"/>
      <c r="S18" s="319"/>
      <c r="T18" s="319"/>
      <c r="U18" s="319"/>
      <c r="V18" s="319"/>
      <c r="W18" s="319"/>
      <c r="X18" s="320"/>
      <c r="Y18" s="320"/>
      <c r="Z18" s="320"/>
      <c r="AA18" s="320"/>
      <c r="AB18" s="320"/>
      <c r="AC18" s="880"/>
    </row>
    <row r="19" spans="1:32" ht="26.25" customHeight="1" x14ac:dyDescent="0.2">
      <c r="A19" s="259"/>
      <c r="B19" s="260" t="s">
        <v>14</v>
      </c>
      <c r="C19" s="343">
        <f>SUM(D19:K19)</f>
        <v>0</v>
      </c>
      <c r="D19" s="319"/>
      <c r="E19" s="319"/>
      <c r="F19" s="319"/>
      <c r="G19" s="319"/>
      <c r="H19" s="319"/>
      <c r="I19" s="319"/>
      <c r="J19" s="319"/>
      <c r="K19" s="319"/>
      <c r="L19" s="319"/>
      <c r="M19" s="319"/>
      <c r="N19" s="319"/>
      <c r="O19" s="319"/>
      <c r="P19" s="319"/>
      <c r="Q19" s="319"/>
      <c r="R19" s="319"/>
      <c r="S19" s="319"/>
      <c r="T19" s="319"/>
      <c r="U19" s="319"/>
      <c r="V19" s="319"/>
      <c r="W19" s="319"/>
      <c r="X19" s="321"/>
      <c r="Y19" s="321"/>
      <c r="Z19" s="321"/>
      <c r="AA19" s="321"/>
      <c r="AB19" s="321"/>
    </row>
    <row r="20" spans="1:32" ht="26.25" customHeight="1" x14ac:dyDescent="0.2">
      <c r="A20" s="259"/>
      <c r="B20" s="261" t="s">
        <v>400</v>
      </c>
      <c r="C20" s="343">
        <f>SUM(D20:K20)</f>
        <v>0</v>
      </c>
      <c r="D20" s="319"/>
      <c r="E20" s="319"/>
      <c r="F20" s="319"/>
      <c r="G20" s="319"/>
      <c r="H20" s="319"/>
      <c r="I20" s="319"/>
      <c r="J20" s="319"/>
      <c r="K20" s="319"/>
      <c r="L20" s="319"/>
      <c r="M20" s="319"/>
      <c r="N20" s="319"/>
      <c r="O20" s="319"/>
      <c r="P20" s="319"/>
      <c r="Q20" s="319"/>
      <c r="R20" s="319"/>
      <c r="S20" s="319"/>
      <c r="T20" s="319"/>
      <c r="U20" s="319"/>
      <c r="V20" s="319"/>
      <c r="W20" s="319"/>
      <c r="X20" s="321"/>
      <c r="Y20" s="321"/>
      <c r="Z20" s="321"/>
      <c r="AA20" s="321"/>
      <c r="AB20" s="321"/>
    </row>
    <row r="21" spans="1:32" ht="26.25" customHeight="1" x14ac:dyDescent="0.2">
      <c r="A21" s="259"/>
      <c r="B21" s="261" t="s">
        <v>17</v>
      </c>
      <c r="C21" s="343">
        <f>SUM(D21:K21)</f>
        <v>0</v>
      </c>
      <c r="D21" s="319"/>
      <c r="E21" s="319"/>
      <c r="F21" s="319"/>
      <c r="G21" s="319"/>
      <c r="H21" s="319"/>
      <c r="I21" s="319"/>
      <c r="J21" s="319"/>
      <c r="K21" s="319"/>
      <c r="L21" s="319"/>
      <c r="M21" s="319"/>
      <c r="N21" s="319"/>
      <c r="O21" s="319"/>
      <c r="P21" s="319"/>
      <c r="Q21" s="319"/>
      <c r="R21" s="319"/>
      <c r="S21" s="319"/>
      <c r="T21" s="319"/>
      <c r="U21" s="319"/>
      <c r="V21" s="319"/>
      <c r="W21" s="319"/>
      <c r="X21" s="321"/>
      <c r="Y21" s="321"/>
      <c r="Z21" s="321"/>
      <c r="AA21" s="321"/>
      <c r="AB21" s="321"/>
    </row>
    <row r="22" spans="1:32" ht="26.25" customHeight="1" x14ac:dyDescent="0.2">
      <c r="A22" s="264"/>
      <c r="B22" s="265" t="s">
        <v>18</v>
      </c>
      <c r="C22" s="345">
        <f>SUM(D22:K22)</f>
        <v>0</v>
      </c>
      <c r="D22" s="322"/>
      <c r="E22" s="322"/>
      <c r="F22" s="322"/>
      <c r="G22" s="322"/>
      <c r="H22" s="322"/>
      <c r="I22" s="322"/>
      <c r="J22" s="322"/>
      <c r="K22" s="322"/>
      <c r="L22" s="322"/>
      <c r="M22" s="322"/>
      <c r="N22" s="322"/>
      <c r="O22" s="322"/>
      <c r="P22" s="322"/>
      <c r="Q22" s="322"/>
      <c r="R22" s="322"/>
      <c r="S22" s="322"/>
      <c r="T22" s="322"/>
      <c r="U22" s="322"/>
      <c r="V22" s="322"/>
      <c r="W22" s="322"/>
      <c r="X22" s="323"/>
      <c r="Y22" s="323"/>
      <c r="Z22" s="323"/>
      <c r="AA22" s="323"/>
      <c r="AB22" s="323"/>
    </row>
    <row r="23" spans="1:32" x14ac:dyDescent="0.2">
      <c r="A23" s="74"/>
      <c r="B23" s="75"/>
      <c r="C23" s="266"/>
      <c r="D23" s="74"/>
      <c r="E23" s="74"/>
      <c r="F23" s="74"/>
      <c r="G23" s="74"/>
      <c r="H23" s="74"/>
      <c r="I23" s="74"/>
      <c r="J23" s="74"/>
      <c r="K23" s="74"/>
      <c r="L23" s="74"/>
      <c r="M23" s="74"/>
      <c r="N23" s="74"/>
      <c r="O23" s="74"/>
      <c r="P23" s="74"/>
      <c r="Q23" s="74"/>
      <c r="R23" s="74"/>
      <c r="S23" s="74"/>
      <c r="T23" s="74"/>
      <c r="U23" s="74"/>
      <c r="V23" s="74"/>
      <c r="W23" s="74"/>
      <c r="X23" s="74"/>
      <c r="Y23" s="74"/>
      <c r="Z23" s="74"/>
      <c r="AA23" s="74"/>
      <c r="AB23" s="74"/>
    </row>
    <row r="24" spans="1:32" x14ac:dyDescent="0.2">
      <c r="A24" s="74"/>
      <c r="B24" s="75"/>
      <c r="C24" s="824" t="str">
        <f t="shared" ref="C24:W24" si="7">IF(C17=C7, "Đúng", "Sai")</f>
        <v>Đúng</v>
      </c>
      <c r="D24" s="824" t="str">
        <f t="shared" si="7"/>
        <v>Đúng</v>
      </c>
      <c r="E24" s="824" t="str">
        <f t="shared" si="7"/>
        <v>Đúng</v>
      </c>
      <c r="F24" s="824" t="str">
        <f t="shared" si="7"/>
        <v>Đúng</v>
      </c>
      <c r="G24" s="824" t="str">
        <f t="shared" si="7"/>
        <v>Đúng</v>
      </c>
      <c r="H24" s="824" t="str">
        <f t="shared" si="7"/>
        <v>Đúng</v>
      </c>
      <c r="I24" s="824" t="str">
        <f t="shared" si="7"/>
        <v>Đúng</v>
      </c>
      <c r="J24" s="824" t="str">
        <f t="shared" si="7"/>
        <v>Đúng</v>
      </c>
      <c r="K24" s="824" t="str">
        <f t="shared" si="7"/>
        <v>Đúng</v>
      </c>
      <c r="L24" s="824" t="str">
        <f t="shared" si="7"/>
        <v>Đúng</v>
      </c>
      <c r="M24" s="824" t="str">
        <f t="shared" si="7"/>
        <v>Đúng</v>
      </c>
      <c r="N24" s="824" t="str">
        <f t="shared" si="7"/>
        <v>Đúng</v>
      </c>
      <c r="O24" s="879" t="str">
        <f t="shared" si="7"/>
        <v>Đúng</v>
      </c>
      <c r="P24" s="879" t="str">
        <f t="shared" si="7"/>
        <v>Đúng</v>
      </c>
      <c r="Q24" s="824" t="str">
        <f t="shared" si="7"/>
        <v>Đúng</v>
      </c>
      <c r="R24" s="824" t="str">
        <f t="shared" si="7"/>
        <v>Đúng</v>
      </c>
      <c r="S24" s="824" t="str">
        <f t="shared" si="7"/>
        <v>Đúng</v>
      </c>
      <c r="T24" s="824" t="str">
        <f t="shared" si="7"/>
        <v>Đúng</v>
      </c>
      <c r="U24" s="824" t="str">
        <f t="shared" si="7"/>
        <v>Đúng</v>
      </c>
      <c r="V24" s="824" t="str">
        <f t="shared" si="7"/>
        <v>Đúng</v>
      </c>
      <c r="W24" s="824" t="str">
        <f t="shared" si="7"/>
        <v>Đúng</v>
      </c>
      <c r="X24" s="74"/>
      <c r="Y24" s="74"/>
      <c r="Z24" s="74"/>
      <c r="AA24" s="74"/>
      <c r="AB24" s="74"/>
    </row>
    <row r="25" spans="1:32" x14ac:dyDescent="0.2">
      <c r="A25" s="74"/>
      <c r="B25" s="75"/>
      <c r="C25" s="824" t="str">
        <f>IF(C19=C20+C21, "Đúng", "Sai")</f>
        <v>Đúng</v>
      </c>
      <c r="D25" s="824" t="str">
        <f t="shared" ref="D25:W25" si="8">IF(D19=D20+D21, "Đúng", "Sai")</f>
        <v>Đúng</v>
      </c>
      <c r="E25" s="824" t="str">
        <f t="shared" si="8"/>
        <v>Đúng</v>
      </c>
      <c r="F25" s="824" t="str">
        <f t="shared" si="8"/>
        <v>Đúng</v>
      </c>
      <c r="G25" s="824" t="str">
        <f t="shared" si="8"/>
        <v>Đúng</v>
      </c>
      <c r="H25" s="824" t="str">
        <f t="shared" si="8"/>
        <v>Đúng</v>
      </c>
      <c r="I25" s="824" t="str">
        <f t="shared" si="8"/>
        <v>Đúng</v>
      </c>
      <c r="J25" s="824" t="str">
        <f t="shared" si="8"/>
        <v>Đúng</v>
      </c>
      <c r="K25" s="824" t="str">
        <f t="shared" si="8"/>
        <v>Đúng</v>
      </c>
      <c r="L25" s="824" t="str">
        <f t="shared" si="8"/>
        <v>Đúng</v>
      </c>
      <c r="M25" s="824" t="str">
        <f t="shared" si="8"/>
        <v>Đúng</v>
      </c>
      <c r="N25" s="824" t="str">
        <f t="shared" si="8"/>
        <v>Đúng</v>
      </c>
      <c r="O25" s="879" t="str">
        <f t="shared" si="8"/>
        <v>Đúng</v>
      </c>
      <c r="P25" s="879" t="str">
        <f t="shared" si="8"/>
        <v>Đúng</v>
      </c>
      <c r="Q25" s="824" t="str">
        <f t="shared" si="8"/>
        <v>Đúng</v>
      </c>
      <c r="R25" s="824" t="str">
        <f t="shared" si="8"/>
        <v>Đúng</v>
      </c>
      <c r="S25" s="824" t="str">
        <f t="shared" si="8"/>
        <v>Đúng</v>
      </c>
      <c r="T25" s="824" t="str">
        <f t="shared" si="8"/>
        <v>Đúng</v>
      </c>
      <c r="U25" s="824" t="str">
        <f t="shared" si="8"/>
        <v>Đúng</v>
      </c>
      <c r="V25" s="824" t="str">
        <f t="shared" si="8"/>
        <v>Đúng</v>
      </c>
      <c r="W25" s="824" t="str">
        <f t="shared" si="8"/>
        <v>Đúng</v>
      </c>
      <c r="X25" s="74"/>
      <c r="Y25" s="74"/>
      <c r="Z25" s="74"/>
      <c r="AA25" s="74"/>
      <c r="AB25" s="74"/>
    </row>
    <row r="26" spans="1:32" x14ac:dyDescent="0.2">
      <c r="A26" s="74"/>
      <c r="B26" s="75"/>
      <c r="C26" s="824" t="str">
        <f>IF(C22&lt;=C21,"Đúng","Sai")</f>
        <v>Đúng</v>
      </c>
      <c r="D26" s="824" t="str">
        <f t="shared" ref="D26:W26" si="9">IF(D22&lt;=D21,"Đúng","Sai")</f>
        <v>Đúng</v>
      </c>
      <c r="E26" s="824" t="str">
        <f t="shared" si="9"/>
        <v>Đúng</v>
      </c>
      <c r="F26" s="824" t="str">
        <f t="shared" si="9"/>
        <v>Đúng</v>
      </c>
      <c r="G26" s="824" t="str">
        <f t="shared" si="9"/>
        <v>Đúng</v>
      </c>
      <c r="H26" s="824" t="str">
        <f t="shared" si="9"/>
        <v>Đúng</v>
      </c>
      <c r="I26" s="824" t="str">
        <f t="shared" si="9"/>
        <v>Đúng</v>
      </c>
      <c r="J26" s="824" t="str">
        <f t="shared" si="9"/>
        <v>Đúng</v>
      </c>
      <c r="K26" s="824" t="str">
        <f t="shared" si="9"/>
        <v>Đúng</v>
      </c>
      <c r="L26" s="824" t="str">
        <f t="shared" si="9"/>
        <v>Đúng</v>
      </c>
      <c r="M26" s="824" t="str">
        <f t="shared" si="9"/>
        <v>Đúng</v>
      </c>
      <c r="N26" s="824" t="str">
        <f t="shared" si="9"/>
        <v>Đúng</v>
      </c>
      <c r="O26" s="879" t="str">
        <f t="shared" si="9"/>
        <v>Đúng</v>
      </c>
      <c r="P26" s="879" t="str">
        <f t="shared" si="9"/>
        <v>Đúng</v>
      </c>
      <c r="Q26" s="824" t="str">
        <f t="shared" si="9"/>
        <v>Đúng</v>
      </c>
      <c r="R26" s="824" t="str">
        <f t="shared" si="9"/>
        <v>Đúng</v>
      </c>
      <c r="S26" s="824" t="str">
        <f t="shared" si="9"/>
        <v>Đúng</v>
      </c>
      <c r="T26" s="824" t="str">
        <f t="shared" si="9"/>
        <v>Đúng</v>
      </c>
      <c r="U26" s="824" t="str">
        <f t="shared" si="9"/>
        <v>Đúng</v>
      </c>
      <c r="V26" s="824" t="str">
        <f t="shared" si="9"/>
        <v>Đúng</v>
      </c>
      <c r="W26" s="824" t="str">
        <f t="shared" si="9"/>
        <v>Đúng</v>
      </c>
      <c r="X26" s="74"/>
      <c r="Y26" s="74"/>
      <c r="Z26" s="74"/>
      <c r="AA26" s="74"/>
      <c r="AB26" s="74"/>
    </row>
    <row r="27" spans="1:32" ht="14.25" customHeight="1" x14ac:dyDescent="0.2">
      <c r="A27" s="74"/>
      <c r="B27" s="75"/>
      <c r="C27" s="824" t="str">
        <f>IF(C18=X7, "Đúng", "Sai")</f>
        <v>Đúng</v>
      </c>
      <c r="E27" s="824"/>
      <c r="F27" s="824"/>
      <c r="G27" s="824"/>
      <c r="H27" s="824"/>
      <c r="I27" s="824"/>
      <c r="J27" s="824"/>
      <c r="K27" s="824"/>
      <c r="L27" s="824"/>
      <c r="M27" s="824"/>
      <c r="N27" s="824"/>
      <c r="O27" s="824"/>
      <c r="P27" s="824"/>
      <c r="Q27" s="824"/>
      <c r="R27" s="824"/>
      <c r="S27" s="824"/>
      <c r="T27" s="824"/>
      <c r="U27" s="824"/>
      <c r="V27" s="824"/>
      <c r="W27" s="824"/>
      <c r="X27" s="91"/>
      <c r="Y27" s="91"/>
      <c r="Z27" s="91"/>
      <c r="AA27" s="91"/>
      <c r="AB27" s="74"/>
    </row>
    <row r="28" spans="1:32" x14ac:dyDescent="0.2">
      <c r="A28" s="74"/>
      <c r="B28" s="75"/>
      <c r="C28" s="824" t="str">
        <f>IF(C19=Y7,  "Đúng", "Sai")</f>
        <v>Đúng</v>
      </c>
      <c r="E28" s="824"/>
      <c r="F28" s="824"/>
      <c r="G28" s="824"/>
      <c r="H28" s="824"/>
      <c r="I28" s="824"/>
      <c r="J28" s="824"/>
      <c r="K28" s="824"/>
      <c r="L28" s="824"/>
      <c r="M28" s="824"/>
      <c r="N28" s="824"/>
      <c r="O28" s="824"/>
      <c r="P28" s="824"/>
      <c r="Q28" s="824"/>
      <c r="R28" s="824"/>
      <c r="S28" s="824"/>
      <c r="T28" s="824"/>
      <c r="U28" s="824"/>
      <c r="V28" s="824"/>
      <c r="W28" s="824"/>
      <c r="X28" s="91"/>
      <c r="Y28" s="91"/>
      <c r="Z28" s="91"/>
      <c r="AA28" s="91"/>
      <c r="AB28" s="74"/>
    </row>
    <row r="29" spans="1:32" x14ac:dyDescent="0.2">
      <c r="A29" s="74"/>
      <c r="B29" s="75"/>
      <c r="C29" s="824" t="str">
        <f>IF(C20=Z7,  "Đúng", "Sai")</f>
        <v>Đúng</v>
      </c>
      <c r="E29" s="824"/>
      <c r="F29" s="824"/>
      <c r="G29" s="824"/>
      <c r="H29" s="824"/>
      <c r="I29" s="824"/>
      <c r="J29" s="824"/>
      <c r="K29" s="824"/>
      <c r="L29" s="824"/>
      <c r="M29" s="824"/>
      <c r="N29" s="824"/>
      <c r="O29" s="824"/>
      <c r="P29" s="824"/>
      <c r="Q29" s="824"/>
      <c r="R29" s="824"/>
      <c r="S29" s="824"/>
      <c r="T29" s="824"/>
      <c r="U29" s="824"/>
      <c r="V29" s="824"/>
      <c r="W29" s="824"/>
      <c r="X29" s="91"/>
      <c r="Y29" s="91"/>
      <c r="Z29" s="91"/>
      <c r="AA29" s="91"/>
      <c r="AB29" s="74"/>
    </row>
    <row r="30" spans="1:32" x14ac:dyDescent="0.2">
      <c r="A30" s="74"/>
      <c r="B30" s="75"/>
      <c r="C30" s="824" t="str">
        <f>IF(C21=AA7,  "Đúng", "Sai")</f>
        <v>Đúng</v>
      </c>
      <c r="E30" s="824"/>
      <c r="F30" s="824"/>
      <c r="G30" s="824"/>
      <c r="H30" s="824"/>
      <c r="I30" s="824"/>
      <c r="J30" s="824"/>
      <c r="K30" s="824"/>
      <c r="L30" s="824"/>
      <c r="M30" s="824"/>
      <c r="N30" s="824"/>
      <c r="O30" s="824"/>
      <c r="P30" s="824"/>
      <c r="Q30" s="824"/>
      <c r="R30" s="824"/>
      <c r="S30" s="824"/>
      <c r="T30" s="824"/>
      <c r="U30" s="824"/>
      <c r="V30" s="824"/>
      <c r="W30" s="824"/>
      <c r="X30" s="91"/>
      <c r="Y30" s="91"/>
      <c r="Z30" s="91"/>
      <c r="AA30" s="91"/>
      <c r="AB30" s="74"/>
    </row>
    <row r="31" spans="1:32" x14ac:dyDescent="0.2">
      <c r="A31" s="74"/>
      <c r="B31" s="75"/>
      <c r="C31" s="824" t="str">
        <f>IF(C22=AB7,  "Đúng", "Sai")</f>
        <v>Đúng</v>
      </c>
      <c r="E31" s="824"/>
      <c r="F31" s="824"/>
      <c r="G31" s="824"/>
      <c r="H31" s="824"/>
      <c r="I31" s="824"/>
      <c r="J31" s="824"/>
      <c r="K31" s="824"/>
      <c r="L31" s="824"/>
      <c r="M31" s="824"/>
      <c r="N31" s="824"/>
      <c r="O31" s="824"/>
      <c r="P31" s="824"/>
      <c r="Q31" s="824"/>
      <c r="R31" s="824"/>
      <c r="S31" s="824"/>
      <c r="T31" s="824"/>
      <c r="U31" s="824"/>
      <c r="V31" s="824"/>
      <c r="W31" s="824"/>
      <c r="X31" s="91"/>
      <c r="Y31" s="91"/>
      <c r="Z31" s="91"/>
      <c r="AA31" s="91"/>
      <c r="AB31" s="74"/>
    </row>
    <row r="32" spans="1:32" x14ac:dyDescent="0.2">
      <c r="A32" s="74"/>
      <c r="B32" s="75"/>
      <c r="C32" s="294"/>
      <c r="D32" s="294"/>
      <c r="E32" s="294"/>
      <c r="F32" s="294"/>
      <c r="G32" s="294"/>
      <c r="H32" s="294"/>
      <c r="I32" s="294"/>
      <c r="J32" s="294"/>
      <c r="K32" s="294"/>
      <c r="L32" s="294"/>
      <c r="M32" s="294"/>
      <c r="N32" s="294"/>
      <c r="O32" s="294"/>
      <c r="P32" s="294"/>
      <c r="Q32" s="294"/>
      <c r="R32" s="294"/>
      <c r="S32" s="294"/>
      <c r="T32" s="294"/>
      <c r="U32" s="294"/>
      <c r="V32" s="294"/>
      <c r="W32" s="294"/>
      <c r="X32" s="91"/>
      <c r="Y32" s="91"/>
      <c r="Z32" s="91"/>
      <c r="AA32" s="91"/>
      <c r="AB32" s="74"/>
    </row>
    <row r="33" spans="3:27" x14ac:dyDescent="0.2">
      <c r="C33" s="60"/>
      <c r="D33" s="92"/>
      <c r="E33" s="92"/>
      <c r="F33" s="92"/>
      <c r="G33" s="92"/>
      <c r="H33" s="92"/>
      <c r="I33" s="92"/>
      <c r="J33" s="92"/>
      <c r="K33" s="92"/>
      <c r="L33" s="92"/>
      <c r="M33" s="92"/>
      <c r="N33" s="92"/>
      <c r="O33" s="92"/>
      <c r="P33" s="92"/>
      <c r="Q33" s="92"/>
      <c r="R33" s="92"/>
      <c r="S33" s="92"/>
      <c r="T33" s="92"/>
      <c r="U33" s="92"/>
      <c r="V33" s="92"/>
      <c r="W33" s="92"/>
      <c r="X33" s="92"/>
      <c r="Y33" s="92"/>
      <c r="Z33" s="92"/>
      <c r="AA33" s="92"/>
    </row>
    <row r="34" spans="3:27" x14ac:dyDescent="0.2">
      <c r="C34" s="60"/>
      <c r="D34" s="92"/>
      <c r="E34" s="92"/>
      <c r="F34" s="92"/>
      <c r="G34" s="92"/>
      <c r="H34" s="92"/>
      <c r="I34" s="92"/>
      <c r="J34" s="92"/>
      <c r="K34" s="92"/>
      <c r="L34" s="92"/>
      <c r="M34" s="92"/>
      <c r="N34" s="92"/>
      <c r="O34" s="92"/>
      <c r="P34" s="92"/>
      <c r="Q34" s="92"/>
      <c r="R34" s="92"/>
      <c r="S34" s="92"/>
      <c r="T34" s="92"/>
      <c r="U34" s="92"/>
      <c r="V34" s="92"/>
      <c r="W34" s="92"/>
      <c r="X34" s="92"/>
      <c r="Y34" s="92"/>
      <c r="Z34" s="92"/>
      <c r="AA34" s="92"/>
    </row>
  </sheetData>
  <sheetProtection formatCells="0" formatColumns="0" formatRows="0"/>
  <mergeCells count="32">
    <mergeCell ref="P4:P5"/>
    <mergeCell ref="Z4:AB4"/>
    <mergeCell ref="L3:W3"/>
    <mergeCell ref="C3:C5"/>
    <mergeCell ref="E4:E5"/>
    <mergeCell ref="D4:D5"/>
    <mergeCell ref="L4:L5"/>
    <mergeCell ref="D3:K3"/>
    <mergeCell ref="I4:I5"/>
    <mergeCell ref="F4:F5"/>
    <mergeCell ref="G4:G5"/>
    <mergeCell ref="T4:T5"/>
    <mergeCell ref="S4:S5"/>
    <mergeCell ref="M4:M5"/>
    <mergeCell ref="V4:V5"/>
    <mergeCell ref="U4:U5"/>
    <mergeCell ref="O4:O5"/>
    <mergeCell ref="Z1:AB1"/>
    <mergeCell ref="A1:Y1"/>
    <mergeCell ref="X2:AB2"/>
    <mergeCell ref="A3:A5"/>
    <mergeCell ref="B3:B5"/>
    <mergeCell ref="Q4:Q5"/>
    <mergeCell ref="K4:K5"/>
    <mergeCell ref="X3:AB3"/>
    <mergeCell ref="J4:J5"/>
    <mergeCell ref="Y4:Y5"/>
    <mergeCell ref="H4:H5"/>
    <mergeCell ref="X4:X5"/>
    <mergeCell ref="N4:N5"/>
    <mergeCell ref="R4:R5"/>
    <mergeCell ref="W4:W5"/>
  </mergeCells>
  <conditionalFormatting sqref="AC1:AF1048576 A24:XFD26 A27:C31 E27:XFD31">
    <cfRule type="cellIs" dxfId="60" priority="2" operator="equal">
      <formula>"Đúng"</formula>
    </cfRule>
  </conditionalFormatting>
  <pageMargins left="0.51181102362204722" right="0" top="0.23622047244094491" bottom="0.23622047244094491" header="0" footer="0"/>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E44"/>
  <sheetViews>
    <sheetView topLeftCell="I1" zoomScale="145" zoomScaleNormal="145" workbookViewId="0">
      <selection activeCell="T4" sqref="T4:T5"/>
    </sheetView>
  </sheetViews>
  <sheetFormatPr defaultColWidth="9.140625" defaultRowHeight="11.25" x14ac:dyDescent="0.2"/>
  <cols>
    <col min="1" max="1" width="5.28515625" style="291" customWidth="1"/>
    <col min="2" max="2" width="28.42578125" style="292" customWidth="1"/>
    <col min="3" max="3" width="7" style="293" customWidth="1"/>
    <col min="4" max="4" width="5.85546875" style="287" customWidth="1"/>
    <col min="5" max="8" width="5.42578125" style="287" customWidth="1"/>
    <col min="9" max="9" width="6.140625" style="287" customWidth="1"/>
    <col min="10" max="10" width="5.42578125" style="287" customWidth="1"/>
    <col min="11" max="12" width="5.140625" style="287" customWidth="1"/>
    <col min="13" max="13" width="4.85546875" style="287" customWidth="1"/>
    <col min="14" max="14" width="5.42578125" style="287" customWidth="1"/>
    <col min="15" max="16" width="6.85546875" style="287" customWidth="1"/>
    <col min="17" max="18" width="7.42578125" style="287" customWidth="1"/>
    <col min="19" max="19" width="5.7109375" style="287" customWidth="1"/>
    <col min="20" max="20" width="7" style="287" customWidth="1"/>
    <col min="21" max="21" width="5.42578125" style="287" customWidth="1"/>
    <col min="22" max="22" width="5.7109375" style="287" customWidth="1"/>
    <col min="23" max="28" width="5.42578125" style="287" customWidth="1"/>
    <col min="29" max="29" width="6.28515625" style="287" customWidth="1"/>
    <col min="30" max="30" width="5.42578125" style="287" customWidth="1"/>
    <col min="31" max="31" width="6.42578125" style="256" customWidth="1"/>
    <col min="32" max="16384" width="9.140625" style="287"/>
  </cols>
  <sheetData>
    <row r="1" spans="1:31" s="286" customFormat="1" ht="24.95" customHeight="1" x14ac:dyDescent="0.2">
      <c r="A1" s="1015" t="s">
        <v>0</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6"/>
      <c r="Z1" s="1017" t="s">
        <v>254</v>
      </c>
      <c r="AA1" s="1018"/>
      <c r="AE1" s="279"/>
    </row>
    <row r="2" spans="1:31" ht="14.25" customHeight="1" x14ac:dyDescent="0.2">
      <c r="A2" s="267"/>
      <c r="B2" s="267"/>
      <c r="C2" s="267"/>
      <c r="D2" s="267"/>
      <c r="E2" s="267"/>
      <c r="F2" s="268"/>
      <c r="G2" s="268"/>
      <c r="H2" s="268"/>
      <c r="I2" s="268"/>
      <c r="J2" s="268"/>
      <c r="K2" s="268"/>
      <c r="L2" s="268"/>
      <c r="M2" s="268"/>
      <c r="N2" s="268"/>
      <c r="O2" s="268"/>
      <c r="P2" s="268"/>
      <c r="Q2" s="268"/>
      <c r="R2" s="268"/>
      <c r="S2" s="268"/>
      <c r="T2" s="268"/>
      <c r="U2" s="268"/>
      <c r="V2" s="268"/>
      <c r="W2" s="1019" t="s">
        <v>1</v>
      </c>
      <c r="X2" s="1019"/>
      <c r="Y2" s="1019"/>
      <c r="Z2" s="1019"/>
      <c r="AA2" s="1019"/>
      <c r="AE2" s="279"/>
    </row>
    <row r="3" spans="1:31" ht="24.75" customHeight="1" x14ac:dyDescent="0.2">
      <c r="A3" s="1020" t="s">
        <v>235</v>
      </c>
      <c r="B3" s="1020" t="s">
        <v>2</v>
      </c>
      <c r="C3" s="1023" t="s">
        <v>832</v>
      </c>
      <c r="D3" s="1026" t="s">
        <v>3</v>
      </c>
      <c r="E3" s="1027"/>
      <c r="F3" s="1027"/>
      <c r="G3" s="1027"/>
      <c r="H3" s="1027"/>
      <c r="I3" s="1027"/>
      <c r="J3" s="1027"/>
      <c r="K3" s="1027"/>
      <c r="L3" s="1027"/>
      <c r="M3" s="1028"/>
      <c r="N3" s="1026" t="s">
        <v>4</v>
      </c>
      <c r="O3" s="1027"/>
      <c r="P3" s="1027"/>
      <c r="Q3" s="1027"/>
      <c r="R3" s="1027"/>
      <c r="S3" s="1027"/>
      <c r="T3" s="1027"/>
      <c r="U3" s="1027"/>
      <c r="V3" s="1027"/>
      <c r="W3" s="1312" t="s">
        <v>5</v>
      </c>
      <c r="X3" s="1313"/>
      <c r="Y3" s="1313"/>
      <c r="Z3" s="1313"/>
      <c r="AA3" s="1314"/>
      <c r="AE3" s="279"/>
    </row>
    <row r="4" spans="1:31" ht="19.5" customHeight="1" x14ac:dyDescent="0.2">
      <c r="A4" s="1021"/>
      <c r="B4" s="1021"/>
      <c r="C4" s="1024"/>
      <c r="D4" s="1032" t="s">
        <v>6</v>
      </c>
      <c r="E4" s="1032" t="s">
        <v>540</v>
      </c>
      <c r="F4" s="1033" t="s">
        <v>7</v>
      </c>
      <c r="G4" s="1033" t="s">
        <v>8</v>
      </c>
      <c r="H4" s="1033" t="s">
        <v>559</v>
      </c>
      <c r="I4" s="1033" t="s">
        <v>560</v>
      </c>
      <c r="J4" s="1033" t="s">
        <v>455</v>
      </c>
      <c r="K4" s="1307" t="s">
        <v>9</v>
      </c>
      <c r="L4" s="1307" t="s">
        <v>836</v>
      </c>
      <c r="M4" s="1307" t="s">
        <v>837</v>
      </c>
      <c r="N4" s="1305" t="s">
        <v>11</v>
      </c>
      <c r="O4" s="1305" t="s">
        <v>16</v>
      </c>
      <c r="P4" s="1305" t="s">
        <v>372</v>
      </c>
      <c r="Q4" s="1305" t="s">
        <v>55</v>
      </c>
      <c r="R4" s="1305" t="s">
        <v>295</v>
      </c>
      <c r="S4" s="1305" t="s">
        <v>359</v>
      </c>
      <c r="T4" s="1305" t="s">
        <v>798</v>
      </c>
      <c r="U4" s="1305" t="s">
        <v>834</v>
      </c>
      <c r="V4" s="1305" t="s">
        <v>12</v>
      </c>
      <c r="W4" s="1033" t="s">
        <v>13</v>
      </c>
      <c r="X4" s="1033" t="s">
        <v>14</v>
      </c>
      <c r="Y4" s="1036" t="s">
        <v>15</v>
      </c>
      <c r="Z4" s="1037"/>
      <c r="AA4" s="1038"/>
      <c r="AE4" s="279"/>
    </row>
    <row r="5" spans="1:31" s="288" customFormat="1" ht="143.25" customHeight="1" x14ac:dyDescent="0.2">
      <c r="A5" s="1022"/>
      <c r="B5" s="1022"/>
      <c r="C5" s="1025"/>
      <c r="D5" s="1032"/>
      <c r="E5" s="1032"/>
      <c r="F5" s="1034"/>
      <c r="G5" s="1034"/>
      <c r="H5" s="1034"/>
      <c r="I5" s="1034"/>
      <c r="J5" s="1034"/>
      <c r="K5" s="1308"/>
      <c r="L5" s="1308"/>
      <c r="M5" s="1308"/>
      <c r="N5" s="1306"/>
      <c r="O5" s="1306"/>
      <c r="P5" s="1306"/>
      <c r="Q5" s="1306"/>
      <c r="R5" s="1306"/>
      <c r="S5" s="1306"/>
      <c r="T5" s="1306"/>
      <c r="U5" s="1306"/>
      <c r="V5" s="1306"/>
      <c r="W5" s="1034"/>
      <c r="X5" s="1035"/>
      <c r="Y5" s="153" t="s">
        <v>400</v>
      </c>
      <c r="Z5" s="153" t="s">
        <v>17</v>
      </c>
      <c r="AA5" s="153" t="s">
        <v>18</v>
      </c>
      <c r="AE5" s="825"/>
    </row>
    <row r="6" spans="1:31" s="289" customFormat="1" ht="16.5" customHeight="1" x14ac:dyDescent="0.2">
      <c r="A6" s="269">
        <v>1</v>
      </c>
      <c r="B6" s="269">
        <v>2</v>
      </c>
      <c r="C6" s="269">
        <v>3</v>
      </c>
      <c r="D6" s="269">
        <v>4</v>
      </c>
      <c r="E6" s="269">
        <v>5</v>
      </c>
      <c r="F6" s="269">
        <v>6</v>
      </c>
      <c r="G6" s="269">
        <v>7</v>
      </c>
      <c r="H6" s="269">
        <v>8</v>
      </c>
      <c r="I6" s="269">
        <v>9</v>
      </c>
      <c r="J6" s="269">
        <v>10</v>
      </c>
      <c r="K6" s="269">
        <v>11</v>
      </c>
      <c r="L6" s="269">
        <v>12</v>
      </c>
      <c r="M6" s="269">
        <v>13</v>
      </c>
      <c r="N6" s="269">
        <v>14</v>
      </c>
      <c r="O6" s="269">
        <v>15</v>
      </c>
      <c r="P6" s="269">
        <v>16</v>
      </c>
      <c r="Q6" s="269">
        <v>17</v>
      </c>
      <c r="R6" s="269">
        <v>18</v>
      </c>
      <c r="S6" s="269">
        <v>19</v>
      </c>
      <c r="T6" s="269">
        <v>20</v>
      </c>
      <c r="U6" s="269">
        <v>21</v>
      </c>
      <c r="V6" s="269">
        <v>22</v>
      </c>
      <c r="W6" s="269">
        <v>23</v>
      </c>
      <c r="X6" s="786">
        <v>24</v>
      </c>
      <c r="Y6" s="786">
        <v>25</v>
      </c>
      <c r="Z6" s="786">
        <v>26</v>
      </c>
      <c r="AA6" s="786">
        <v>27</v>
      </c>
      <c r="AE6" s="826"/>
    </row>
    <row r="7" spans="1:31" s="290" customFormat="1" ht="17.25" customHeight="1" x14ac:dyDescent="0.2">
      <c r="A7" s="252" t="s">
        <v>19</v>
      </c>
      <c r="B7" s="270" t="s">
        <v>341</v>
      </c>
      <c r="C7" s="335">
        <f t="shared" ref="C7:AA7" si="0">SUM(C8:C11)</f>
        <v>0</v>
      </c>
      <c r="D7" s="335">
        <f t="shared" si="0"/>
        <v>0</v>
      </c>
      <c r="E7" s="335">
        <f t="shared" si="0"/>
        <v>0</v>
      </c>
      <c r="F7" s="335">
        <f t="shared" si="0"/>
        <v>0</v>
      </c>
      <c r="G7" s="335">
        <f t="shared" si="0"/>
        <v>0</v>
      </c>
      <c r="H7" s="335">
        <f t="shared" si="0"/>
        <v>0</v>
      </c>
      <c r="I7" s="335">
        <f t="shared" si="0"/>
        <v>0</v>
      </c>
      <c r="J7" s="335">
        <f t="shared" si="0"/>
        <v>0</v>
      </c>
      <c r="K7" s="335">
        <f t="shared" si="0"/>
        <v>0</v>
      </c>
      <c r="L7" s="335">
        <f t="shared" si="0"/>
        <v>0</v>
      </c>
      <c r="M7" s="335">
        <f t="shared" si="0"/>
        <v>0</v>
      </c>
      <c r="N7" s="335">
        <f t="shared" si="0"/>
        <v>0</v>
      </c>
      <c r="O7" s="335">
        <f t="shared" si="0"/>
        <v>0</v>
      </c>
      <c r="P7" s="335">
        <f t="shared" si="0"/>
        <v>0</v>
      </c>
      <c r="Q7" s="335">
        <f t="shared" si="0"/>
        <v>0</v>
      </c>
      <c r="R7" s="335">
        <f t="shared" si="0"/>
        <v>0</v>
      </c>
      <c r="S7" s="335">
        <f t="shared" si="0"/>
        <v>0</v>
      </c>
      <c r="T7" s="335">
        <f t="shared" si="0"/>
        <v>0</v>
      </c>
      <c r="U7" s="335">
        <f t="shared" si="0"/>
        <v>0</v>
      </c>
      <c r="V7" s="335">
        <f t="shared" si="0"/>
        <v>0</v>
      </c>
      <c r="W7" s="335">
        <f t="shared" si="0"/>
        <v>0</v>
      </c>
      <c r="X7" s="335">
        <f t="shared" si="0"/>
        <v>0</v>
      </c>
      <c r="Y7" s="335">
        <f t="shared" si="0"/>
        <v>0</v>
      </c>
      <c r="Z7" s="335">
        <f t="shared" si="0"/>
        <v>0</v>
      </c>
      <c r="AA7" s="335">
        <f t="shared" si="0"/>
        <v>0</v>
      </c>
      <c r="AB7" s="278" t="str">
        <f>IF(AND(N7&lt;=C7,O7&lt;=C7,P7&lt;=C7,Q7&lt;=C7,R7&lt;=C7,S7&lt;=C7,U7&lt;=C7,V7&lt;=C7),"Đúng","Sai")</f>
        <v>Đúng</v>
      </c>
      <c r="AC7" s="279" t="str">
        <f>IF(C7=W7+X7,"Đúng","Sai")</f>
        <v>Đúng</v>
      </c>
      <c r="AD7" s="279" t="str">
        <f>IF(X7=Y7+Z7,"Đúng","Sai")</f>
        <v>Đúng</v>
      </c>
      <c r="AE7" s="279" t="str">
        <f t="shared" ref="AE7:AE26" si="1">IF(AA7&lt;=Z7,"Đúng","Sai")</f>
        <v>Đúng</v>
      </c>
    </row>
    <row r="8" spans="1:31" s="290" customFormat="1" ht="15" customHeight="1" x14ac:dyDescent="0.2">
      <c r="A8" s="271"/>
      <c r="B8" s="244" t="s">
        <v>20</v>
      </c>
      <c r="C8" s="336">
        <f>SUM(D8:M8)</f>
        <v>0</v>
      </c>
      <c r="D8" s="326"/>
      <c r="E8" s="326"/>
      <c r="F8" s="327"/>
      <c r="G8" s="327"/>
      <c r="H8" s="327"/>
      <c r="I8" s="327"/>
      <c r="J8" s="327"/>
      <c r="K8" s="327"/>
      <c r="L8" s="326"/>
      <c r="M8" s="326"/>
      <c r="N8" s="326"/>
      <c r="O8" s="326"/>
      <c r="P8" s="326"/>
      <c r="Q8" s="326"/>
      <c r="R8" s="326"/>
      <c r="S8" s="326"/>
      <c r="T8" s="326"/>
      <c r="U8" s="326"/>
      <c r="V8" s="326"/>
      <c r="W8" s="326"/>
      <c r="X8" s="326"/>
      <c r="Y8" s="326"/>
      <c r="Z8" s="326"/>
      <c r="AA8" s="326"/>
      <c r="AB8" s="278" t="str">
        <f t="shared" ref="AB8:AB26" si="2">IF(AND(N8&lt;=C8,O8&lt;=C8,P8&lt;=C8,Q8&lt;=C8,R8&lt;=C8,S8&lt;=C8,U8&lt;=C8,V8&lt;=C8),"Đúng","Sai")</f>
        <v>Đúng</v>
      </c>
      <c r="AC8" s="279" t="str">
        <f t="shared" ref="AC8:AC26" si="3">IF(C8=W8+X8,"Đúng","Sai")</f>
        <v>Đúng</v>
      </c>
      <c r="AD8" s="279" t="str">
        <f t="shared" ref="AD8:AD26" si="4">IF(X8=Y8+Z8,"Đúng","Sai")</f>
        <v>Đúng</v>
      </c>
      <c r="AE8" s="279" t="str">
        <f t="shared" si="1"/>
        <v>Đúng</v>
      </c>
    </row>
    <row r="9" spans="1:31" s="290" customFormat="1" ht="15" customHeight="1" x14ac:dyDescent="0.2">
      <c r="A9" s="242"/>
      <c r="B9" s="230" t="s">
        <v>21</v>
      </c>
      <c r="C9" s="336">
        <f>SUM(D9:M9)</f>
        <v>0</v>
      </c>
      <c r="D9" s="317"/>
      <c r="E9" s="317"/>
      <c r="F9" s="317"/>
      <c r="G9" s="326"/>
      <c r="H9" s="328"/>
      <c r="I9" s="328"/>
      <c r="J9" s="328"/>
      <c r="K9" s="328"/>
      <c r="L9" s="326"/>
      <c r="M9" s="326"/>
      <c r="N9" s="317"/>
      <c r="O9" s="317"/>
      <c r="P9" s="317"/>
      <c r="Q9" s="317"/>
      <c r="R9" s="317"/>
      <c r="S9" s="317"/>
      <c r="T9" s="317"/>
      <c r="U9" s="317"/>
      <c r="V9" s="317"/>
      <c r="W9" s="317"/>
      <c r="X9" s="326"/>
      <c r="Y9" s="317"/>
      <c r="Z9" s="317"/>
      <c r="AA9" s="317"/>
      <c r="AB9" s="278" t="str">
        <f t="shared" si="2"/>
        <v>Đúng</v>
      </c>
      <c r="AC9" s="279" t="str">
        <f t="shared" si="3"/>
        <v>Đúng</v>
      </c>
      <c r="AD9" s="279" t="str">
        <f t="shared" si="4"/>
        <v>Đúng</v>
      </c>
      <c r="AE9" s="279" t="str">
        <f t="shared" si="1"/>
        <v>Đúng</v>
      </c>
    </row>
    <row r="10" spans="1:31" s="290" customFormat="1" ht="21.75" customHeight="1" x14ac:dyDescent="0.2">
      <c r="A10" s="242"/>
      <c r="B10" s="230" t="s">
        <v>557</v>
      </c>
      <c r="C10" s="336">
        <f>SUM(D10:M10)</f>
        <v>0</v>
      </c>
      <c r="D10" s="326"/>
      <c r="E10" s="326"/>
      <c r="F10" s="317"/>
      <c r="G10" s="317"/>
      <c r="H10" s="317"/>
      <c r="I10" s="317"/>
      <c r="J10" s="328"/>
      <c r="K10" s="328"/>
      <c r="L10" s="326"/>
      <c r="M10" s="326"/>
      <c r="N10" s="326"/>
      <c r="O10" s="326"/>
      <c r="P10" s="326"/>
      <c r="Q10" s="326"/>
      <c r="R10" s="326"/>
      <c r="S10" s="326"/>
      <c r="T10" s="326"/>
      <c r="U10" s="326"/>
      <c r="V10" s="326"/>
      <c r="W10" s="317"/>
      <c r="X10" s="326"/>
      <c r="Y10" s="326"/>
      <c r="Z10" s="326"/>
      <c r="AA10" s="326"/>
      <c r="AB10" s="278" t="str">
        <f t="shared" si="2"/>
        <v>Đúng</v>
      </c>
      <c r="AC10" s="279" t="str">
        <f>IF(C10=W10+X10,"Đúng","Sai")</f>
        <v>Đúng</v>
      </c>
      <c r="AD10" s="279" t="str">
        <f>IF(X10=Y10+Z10,"Đúng","Sai")</f>
        <v>Đúng</v>
      </c>
      <c r="AE10" s="279" t="str">
        <f t="shared" si="1"/>
        <v>Đúng</v>
      </c>
    </row>
    <row r="11" spans="1:31" s="290" customFormat="1" ht="15" customHeight="1" x14ac:dyDescent="0.2">
      <c r="A11" s="250"/>
      <c r="B11" s="521" t="s">
        <v>22</v>
      </c>
      <c r="C11" s="336">
        <f>SUM(D11:M11)</f>
        <v>0</v>
      </c>
      <c r="D11" s="329"/>
      <c r="E11" s="329"/>
      <c r="F11" s="317"/>
      <c r="G11" s="317"/>
      <c r="H11" s="317"/>
      <c r="I11" s="317"/>
      <c r="J11" s="326"/>
      <c r="K11" s="326"/>
      <c r="L11" s="326"/>
      <c r="M11" s="326"/>
      <c r="N11" s="329"/>
      <c r="O11" s="329"/>
      <c r="P11" s="329"/>
      <c r="Q11" s="329"/>
      <c r="R11" s="329"/>
      <c r="S11" s="329"/>
      <c r="T11" s="329"/>
      <c r="U11" s="329"/>
      <c r="V11" s="329"/>
      <c r="W11" s="317"/>
      <c r="X11" s="326"/>
      <c r="Y11" s="329"/>
      <c r="Z11" s="329"/>
      <c r="AA11" s="329"/>
      <c r="AB11" s="278" t="str">
        <f t="shared" si="2"/>
        <v>Đúng</v>
      </c>
      <c r="AC11" s="279" t="str">
        <f>IF(C11=W11+X11,"Đúng","Sai")</f>
        <v>Đúng</v>
      </c>
      <c r="AD11" s="279" t="str">
        <f t="shared" si="4"/>
        <v>Đúng</v>
      </c>
      <c r="AE11" s="279" t="str">
        <f t="shared" si="1"/>
        <v>Đúng</v>
      </c>
    </row>
    <row r="12" spans="1:31" s="290" customFormat="1" ht="18" customHeight="1" x14ac:dyDescent="0.2">
      <c r="A12" s="238" t="s">
        <v>23</v>
      </c>
      <c r="B12" s="272" t="s">
        <v>24</v>
      </c>
      <c r="C12" s="335">
        <f>SUM(C13:C18)</f>
        <v>0</v>
      </c>
      <c r="D12" s="335">
        <f t="shared" ref="D12:AA12" si="5">SUM(D13:D18)</f>
        <v>0</v>
      </c>
      <c r="E12" s="335">
        <f t="shared" si="5"/>
        <v>0</v>
      </c>
      <c r="F12" s="335">
        <f t="shared" si="5"/>
        <v>0</v>
      </c>
      <c r="G12" s="335">
        <f t="shared" si="5"/>
        <v>0</v>
      </c>
      <c r="H12" s="335">
        <f t="shared" si="5"/>
        <v>0</v>
      </c>
      <c r="I12" s="335">
        <f t="shared" si="5"/>
        <v>0</v>
      </c>
      <c r="J12" s="335">
        <f t="shared" si="5"/>
        <v>0</v>
      </c>
      <c r="K12" s="335">
        <f t="shared" si="5"/>
        <v>0</v>
      </c>
      <c r="L12" s="335">
        <f t="shared" si="5"/>
        <v>0</v>
      </c>
      <c r="M12" s="335">
        <f t="shared" si="5"/>
        <v>0</v>
      </c>
      <c r="N12" s="335">
        <f t="shared" si="5"/>
        <v>0</v>
      </c>
      <c r="O12" s="335">
        <f t="shared" si="5"/>
        <v>0</v>
      </c>
      <c r="P12" s="335">
        <f t="shared" si="5"/>
        <v>0</v>
      </c>
      <c r="Q12" s="335">
        <f t="shared" si="5"/>
        <v>0</v>
      </c>
      <c r="R12" s="335">
        <f t="shared" si="5"/>
        <v>0</v>
      </c>
      <c r="S12" s="335">
        <f t="shared" si="5"/>
        <v>0</v>
      </c>
      <c r="T12" s="335">
        <f t="shared" si="5"/>
        <v>0</v>
      </c>
      <c r="U12" s="335">
        <f t="shared" si="5"/>
        <v>0</v>
      </c>
      <c r="V12" s="335">
        <f t="shared" si="5"/>
        <v>0</v>
      </c>
      <c r="W12" s="335">
        <f t="shared" si="5"/>
        <v>0</v>
      </c>
      <c r="X12" s="335">
        <f t="shared" si="5"/>
        <v>0</v>
      </c>
      <c r="Y12" s="335">
        <f t="shared" si="5"/>
        <v>0</v>
      </c>
      <c r="Z12" s="335">
        <f t="shared" si="5"/>
        <v>0</v>
      </c>
      <c r="AA12" s="335">
        <f t="shared" si="5"/>
        <v>0</v>
      </c>
      <c r="AB12" s="278" t="str">
        <f t="shared" si="2"/>
        <v>Đúng</v>
      </c>
      <c r="AC12" s="279" t="str">
        <f t="shared" si="3"/>
        <v>Đúng</v>
      </c>
      <c r="AD12" s="279" t="str">
        <f t="shared" si="4"/>
        <v>Đúng</v>
      </c>
      <c r="AE12" s="279" t="str">
        <f t="shared" si="1"/>
        <v>Đúng</v>
      </c>
    </row>
    <row r="13" spans="1:31" s="290" customFormat="1" ht="15" customHeight="1" x14ac:dyDescent="0.2">
      <c r="A13" s="239"/>
      <c r="B13" s="229" t="s">
        <v>25</v>
      </c>
      <c r="C13" s="336">
        <f t="shared" ref="C13:C18" si="6">SUM(D13:M13)</f>
        <v>0</v>
      </c>
      <c r="D13" s="326"/>
      <c r="E13" s="326"/>
      <c r="F13" s="327"/>
      <c r="G13" s="327"/>
      <c r="H13" s="327"/>
      <c r="I13" s="327"/>
      <c r="J13" s="327"/>
      <c r="K13" s="327"/>
      <c r="L13" s="326"/>
      <c r="M13" s="326"/>
      <c r="N13" s="326"/>
      <c r="O13" s="326"/>
      <c r="P13" s="326"/>
      <c r="Q13" s="326"/>
      <c r="R13" s="326"/>
      <c r="S13" s="326"/>
      <c r="T13" s="326"/>
      <c r="U13" s="326"/>
      <c r="V13" s="326"/>
      <c r="W13" s="317"/>
      <c r="X13" s="326"/>
      <c r="Y13" s="326"/>
      <c r="Z13" s="326"/>
      <c r="AA13" s="326"/>
      <c r="AB13" s="278" t="str">
        <f t="shared" si="2"/>
        <v>Đúng</v>
      </c>
      <c r="AC13" s="279" t="str">
        <f t="shared" si="3"/>
        <v>Đúng</v>
      </c>
      <c r="AD13" s="279" t="str">
        <f t="shared" si="4"/>
        <v>Đúng</v>
      </c>
      <c r="AE13" s="279" t="str">
        <f t="shared" si="1"/>
        <v>Đúng</v>
      </c>
    </row>
    <row r="14" spans="1:31" s="290" customFormat="1" ht="15" customHeight="1" x14ac:dyDescent="0.2">
      <c r="A14" s="242"/>
      <c r="B14" s="230" t="s">
        <v>26</v>
      </c>
      <c r="C14" s="336">
        <f t="shared" si="6"/>
        <v>0</v>
      </c>
      <c r="D14" s="317"/>
      <c r="E14" s="317"/>
      <c r="F14" s="317"/>
      <c r="G14" s="317"/>
      <c r="H14" s="328"/>
      <c r="I14" s="328"/>
      <c r="J14" s="328"/>
      <c r="K14" s="328"/>
      <c r="L14" s="326"/>
      <c r="M14" s="326"/>
      <c r="N14" s="317"/>
      <c r="O14" s="317"/>
      <c r="P14" s="317"/>
      <c r="Q14" s="317"/>
      <c r="R14" s="317"/>
      <c r="S14" s="317"/>
      <c r="T14" s="317"/>
      <c r="U14" s="317"/>
      <c r="V14" s="317"/>
      <c r="W14" s="317"/>
      <c r="X14" s="326"/>
      <c r="Y14" s="317"/>
      <c r="Z14" s="317"/>
      <c r="AA14" s="317"/>
      <c r="AB14" s="278" t="str">
        <f t="shared" si="2"/>
        <v>Đúng</v>
      </c>
      <c r="AC14" s="279" t="str">
        <f t="shared" si="3"/>
        <v>Đúng</v>
      </c>
      <c r="AD14" s="279" t="str">
        <f t="shared" si="4"/>
        <v>Đúng</v>
      </c>
      <c r="AE14" s="279" t="str">
        <f t="shared" si="1"/>
        <v>Đúng</v>
      </c>
    </row>
    <row r="15" spans="1:31" s="290" customFormat="1" ht="24" customHeight="1" x14ac:dyDescent="0.2">
      <c r="A15" s="243"/>
      <c r="B15" s="244" t="s">
        <v>558</v>
      </c>
      <c r="C15" s="336">
        <f t="shared" si="6"/>
        <v>0</v>
      </c>
      <c r="D15" s="326"/>
      <c r="E15" s="318"/>
      <c r="F15" s="326"/>
      <c r="G15" s="318"/>
      <c r="H15" s="318"/>
      <c r="I15" s="318"/>
      <c r="J15" s="328"/>
      <c r="K15" s="328"/>
      <c r="L15" s="326"/>
      <c r="M15" s="326"/>
      <c r="N15" s="318"/>
      <c r="O15" s="318"/>
      <c r="P15" s="318"/>
      <c r="Q15" s="318"/>
      <c r="R15" s="318"/>
      <c r="S15" s="318"/>
      <c r="T15" s="318"/>
      <c r="U15" s="318"/>
      <c r="V15" s="318"/>
      <c r="W15" s="317"/>
      <c r="X15" s="326"/>
      <c r="Y15" s="318"/>
      <c r="Z15" s="318"/>
      <c r="AA15" s="318"/>
      <c r="AB15" s="278" t="str">
        <f t="shared" si="2"/>
        <v>Đúng</v>
      </c>
      <c r="AC15" s="279" t="str">
        <f t="shared" si="3"/>
        <v>Đúng</v>
      </c>
      <c r="AD15" s="279" t="str">
        <f t="shared" si="4"/>
        <v>Đúng</v>
      </c>
      <c r="AE15" s="279" t="str">
        <f t="shared" si="1"/>
        <v>Đúng</v>
      </c>
    </row>
    <row r="16" spans="1:31" s="290" customFormat="1" ht="15" customHeight="1" x14ac:dyDescent="0.2">
      <c r="A16" s="242"/>
      <c r="B16" s="230" t="s">
        <v>561</v>
      </c>
      <c r="C16" s="336">
        <f t="shared" si="6"/>
        <v>0</v>
      </c>
      <c r="D16" s="326"/>
      <c r="E16" s="317"/>
      <c r="F16" s="317"/>
      <c r="G16" s="317"/>
      <c r="H16" s="317"/>
      <c r="I16" s="317"/>
      <c r="J16" s="317"/>
      <c r="K16" s="330"/>
      <c r="L16" s="326"/>
      <c r="M16" s="317"/>
      <c r="N16" s="317"/>
      <c r="O16" s="317"/>
      <c r="P16" s="317"/>
      <c r="Q16" s="317"/>
      <c r="R16" s="317"/>
      <c r="S16" s="317"/>
      <c r="T16" s="317"/>
      <c r="U16" s="317"/>
      <c r="V16" s="317"/>
      <c r="W16" s="317"/>
      <c r="X16" s="326"/>
      <c r="Y16" s="317"/>
      <c r="Z16" s="317"/>
      <c r="AA16" s="317"/>
      <c r="AB16" s="278" t="str">
        <f t="shared" si="2"/>
        <v>Đúng</v>
      </c>
      <c r="AC16" s="279" t="str">
        <f t="shared" si="3"/>
        <v>Đúng</v>
      </c>
      <c r="AD16" s="279" t="str">
        <f t="shared" si="4"/>
        <v>Đúng</v>
      </c>
      <c r="AE16" s="279" t="str">
        <f t="shared" si="1"/>
        <v>Đúng</v>
      </c>
    </row>
    <row r="17" spans="1:31" s="290" customFormat="1" ht="15" customHeight="1" x14ac:dyDescent="0.2">
      <c r="A17" s="242"/>
      <c r="B17" s="1310" t="s">
        <v>353</v>
      </c>
      <c r="C17" s="336">
        <f t="shared" si="6"/>
        <v>0</v>
      </c>
      <c r="D17" s="317"/>
      <c r="E17" s="317"/>
      <c r="F17" s="317"/>
      <c r="G17" s="317"/>
      <c r="H17" s="317"/>
      <c r="I17" s="317"/>
      <c r="J17" s="317"/>
      <c r="K17" s="317"/>
      <c r="L17" s="326"/>
      <c r="M17" s="317"/>
      <c r="N17" s="317"/>
      <c r="O17" s="317"/>
      <c r="P17" s="317"/>
      <c r="Q17" s="317"/>
      <c r="R17" s="317"/>
      <c r="S17" s="317"/>
      <c r="T17" s="317"/>
      <c r="U17" s="317"/>
      <c r="V17" s="317"/>
      <c r="W17" s="317"/>
      <c r="X17" s="326"/>
      <c r="Y17" s="317"/>
      <c r="Z17" s="317"/>
      <c r="AA17" s="317"/>
      <c r="AB17" s="278" t="str">
        <f t="shared" si="2"/>
        <v>Đúng</v>
      </c>
      <c r="AC17" s="279" t="str">
        <f t="shared" si="3"/>
        <v>Đúng</v>
      </c>
      <c r="AD17" s="279" t="str">
        <f t="shared" si="4"/>
        <v>Đúng</v>
      </c>
      <c r="AE17" s="279" t="str">
        <f t="shared" si="1"/>
        <v>Đúng</v>
      </c>
    </row>
    <row r="18" spans="1:31" s="290" customFormat="1" ht="15" customHeight="1" x14ac:dyDescent="0.2">
      <c r="A18" s="245"/>
      <c r="B18" s="1309" t="s">
        <v>27</v>
      </c>
      <c r="C18" s="337">
        <f t="shared" si="6"/>
        <v>0</v>
      </c>
      <c r="D18" s="331"/>
      <c r="E18" s="331"/>
      <c r="F18" s="331"/>
      <c r="G18" s="331"/>
      <c r="H18" s="331"/>
      <c r="I18" s="331"/>
      <c r="J18" s="331"/>
      <c r="K18" s="331"/>
      <c r="L18" s="331"/>
      <c r="M18" s="331"/>
      <c r="N18" s="331"/>
      <c r="O18" s="331"/>
      <c r="P18" s="331"/>
      <c r="Q18" s="331"/>
      <c r="R18" s="331"/>
      <c r="S18" s="331"/>
      <c r="T18" s="331"/>
      <c r="U18" s="331"/>
      <c r="V18" s="332"/>
      <c r="W18" s="332"/>
      <c r="X18" s="318"/>
      <c r="Y18" s="332"/>
      <c r="Z18" s="331"/>
      <c r="AA18" s="331"/>
      <c r="AB18" s="278" t="str">
        <f t="shared" si="2"/>
        <v>Đúng</v>
      </c>
      <c r="AC18" s="279" t="str">
        <f t="shared" si="3"/>
        <v>Đúng</v>
      </c>
      <c r="AD18" s="279" t="str">
        <f t="shared" si="4"/>
        <v>Đúng</v>
      </c>
      <c r="AE18" s="279" t="str">
        <f t="shared" si="1"/>
        <v>Đúng</v>
      </c>
    </row>
    <row r="19" spans="1:31" s="290" customFormat="1" ht="17.25" customHeight="1" x14ac:dyDescent="0.2">
      <c r="A19" s="238" t="s">
        <v>28</v>
      </c>
      <c r="B19" s="272" t="s">
        <v>29</v>
      </c>
      <c r="C19" s="335">
        <f>SUM(C20:C26)</f>
        <v>0</v>
      </c>
      <c r="D19" s="338">
        <f t="shared" ref="D19:AA19" si="7">SUM(D20:D26)</f>
        <v>0</v>
      </c>
      <c r="E19" s="338">
        <f t="shared" si="7"/>
        <v>0</v>
      </c>
      <c r="F19" s="338">
        <f t="shared" si="7"/>
        <v>0</v>
      </c>
      <c r="G19" s="338">
        <f t="shared" si="7"/>
        <v>0</v>
      </c>
      <c r="H19" s="338">
        <f t="shared" si="7"/>
        <v>0</v>
      </c>
      <c r="I19" s="338">
        <f t="shared" si="7"/>
        <v>0</v>
      </c>
      <c r="J19" s="338">
        <f t="shared" si="7"/>
        <v>0</v>
      </c>
      <c r="K19" s="338">
        <f t="shared" si="7"/>
        <v>0</v>
      </c>
      <c r="L19" s="338">
        <f t="shared" si="7"/>
        <v>0</v>
      </c>
      <c r="M19" s="338">
        <f t="shared" si="7"/>
        <v>0</v>
      </c>
      <c r="N19" s="338">
        <f t="shared" si="7"/>
        <v>0</v>
      </c>
      <c r="O19" s="338">
        <f t="shared" si="7"/>
        <v>0</v>
      </c>
      <c r="P19" s="338">
        <f t="shared" si="7"/>
        <v>0</v>
      </c>
      <c r="Q19" s="338">
        <f t="shared" si="7"/>
        <v>0</v>
      </c>
      <c r="R19" s="338">
        <f t="shared" si="7"/>
        <v>0</v>
      </c>
      <c r="S19" s="338">
        <f t="shared" si="7"/>
        <v>0</v>
      </c>
      <c r="T19" s="338">
        <f t="shared" si="7"/>
        <v>0</v>
      </c>
      <c r="U19" s="338">
        <f t="shared" si="7"/>
        <v>0</v>
      </c>
      <c r="V19" s="335">
        <f t="shared" si="7"/>
        <v>0</v>
      </c>
      <c r="W19" s="335">
        <f t="shared" si="7"/>
        <v>0</v>
      </c>
      <c r="X19" s="335">
        <f t="shared" si="7"/>
        <v>0</v>
      </c>
      <c r="Y19" s="335">
        <f t="shared" si="7"/>
        <v>0</v>
      </c>
      <c r="Z19" s="338">
        <f t="shared" si="7"/>
        <v>0</v>
      </c>
      <c r="AA19" s="338">
        <f t="shared" si="7"/>
        <v>0</v>
      </c>
      <c r="AB19" s="278" t="str">
        <f t="shared" si="2"/>
        <v>Đúng</v>
      </c>
      <c r="AC19" s="279" t="str">
        <f t="shared" si="3"/>
        <v>Đúng</v>
      </c>
      <c r="AD19" s="279" t="str">
        <f t="shared" si="4"/>
        <v>Đúng</v>
      </c>
      <c r="AE19" s="279" t="str">
        <f t="shared" si="1"/>
        <v>Đúng</v>
      </c>
    </row>
    <row r="20" spans="1:31" s="290" customFormat="1" ht="15" customHeight="1" x14ac:dyDescent="0.2">
      <c r="A20" s="239"/>
      <c r="B20" s="1311" t="s">
        <v>30</v>
      </c>
      <c r="C20" s="336">
        <f t="shared" ref="C20:C25" si="8">SUM(D20:M20)</f>
        <v>0</v>
      </c>
      <c r="D20" s="333"/>
      <c r="E20" s="333"/>
      <c r="F20" s="333"/>
      <c r="G20" s="333"/>
      <c r="H20" s="333"/>
      <c r="I20" s="333"/>
      <c r="J20" s="333"/>
      <c r="K20" s="333"/>
      <c r="L20" s="333"/>
      <c r="M20" s="333"/>
      <c r="N20" s="333"/>
      <c r="O20" s="333"/>
      <c r="P20" s="333"/>
      <c r="Q20" s="333"/>
      <c r="R20" s="333"/>
      <c r="S20" s="333"/>
      <c r="T20" s="333"/>
      <c r="U20" s="333"/>
      <c r="V20" s="318"/>
      <c r="W20" s="326"/>
      <c r="X20" s="326"/>
      <c r="Y20" s="318"/>
      <c r="Z20" s="333"/>
      <c r="AA20" s="333"/>
      <c r="AB20" s="278" t="str">
        <f t="shared" si="2"/>
        <v>Đúng</v>
      </c>
      <c r="AC20" s="279" t="str">
        <f t="shared" si="3"/>
        <v>Đúng</v>
      </c>
      <c r="AD20" s="279" t="str">
        <f t="shared" si="4"/>
        <v>Đúng</v>
      </c>
      <c r="AE20" s="279" t="str">
        <f t="shared" si="1"/>
        <v>Đúng</v>
      </c>
    </row>
    <row r="21" spans="1:31" s="290" customFormat="1" ht="15" customHeight="1" x14ac:dyDescent="0.2">
      <c r="A21" s="242"/>
      <c r="B21" s="1310" t="s">
        <v>79</v>
      </c>
      <c r="C21" s="336">
        <f t="shared" si="8"/>
        <v>0</v>
      </c>
      <c r="D21" s="317"/>
      <c r="E21" s="317"/>
      <c r="F21" s="317"/>
      <c r="G21" s="317"/>
      <c r="H21" s="317"/>
      <c r="I21" s="317"/>
      <c r="J21" s="317"/>
      <c r="K21" s="317"/>
      <c r="L21" s="317"/>
      <c r="M21" s="317"/>
      <c r="N21" s="317"/>
      <c r="O21" s="317"/>
      <c r="P21" s="317"/>
      <c r="Q21" s="317"/>
      <c r="R21" s="317"/>
      <c r="S21" s="317"/>
      <c r="T21" s="317"/>
      <c r="U21" s="317"/>
      <c r="V21" s="317"/>
      <c r="W21" s="317"/>
      <c r="X21" s="326"/>
      <c r="Y21" s="317"/>
      <c r="Z21" s="317"/>
      <c r="AA21" s="317"/>
      <c r="AB21" s="278" t="str">
        <f t="shared" si="2"/>
        <v>Đúng</v>
      </c>
      <c r="AC21" s="279" t="str">
        <f t="shared" si="3"/>
        <v>Đúng</v>
      </c>
      <c r="AD21" s="279" t="str">
        <f t="shared" si="4"/>
        <v>Đúng</v>
      </c>
      <c r="AE21" s="279" t="str">
        <f t="shared" si="1"/>
        <v>Đúng</v>
      </c>
    </row>
    <row r="22" spans="1:31" s="290" customFormat="1" ht="15" customHeight="1" x14ac:dyDescent="0.2">
      <c r="A22" s="242"/>
      <c r="B22" s="1310" t="s">
        <v>31</v>
      </c>
      <c r="C22" s="336">
        <f t="shared" si="8"/>
        <v>0</v>
      </c>
      <c r="D22" s="317"/>
      <c r="E22" s="317"/>
      <c r="F22" s="317"/>
      <c r="G22" s="317"/>
      <c r="H22" s="317"/>
      <c r="I22" s="317"/>
      <c r="J22" s="317"/>
      <c r="K22" s="317"/>
      <c r="L22" s="317"/>
      <c r="M22" s="317"/>
      <c r="N22" s="317"/>
      <c r="O22" s="317"/>
      <c r="P22" s="317"/>
      <c r="Q22" s="317"/>
      <c r="R22" s="317"/>
      <c r="S22" s="317"/>
      <c r="T22" s="317"/>
      <c r="U22" s="317"/>
      <c r="V22" s="317"/>
      <c r="W22" s="317"/>
      <c r="X22" s="326"/>
      <c r="Y22" s="317"/>
      <c r="Z22" s="317"/>
      <c r="AA22" s="317"/>
      <c r="AB22" s="278" t="str">
        <f>IF(AND(N22&lt;=C22,O22&lt;=C22,P22&lt;=C22,Q22&lt;=C22,R22&lt;=C22,S22&lt;=C22,U22&lt;=C22,V22&lt;=C22),"Đúng","Sai")</f>
        <v>Đúng</v>
      </c>
      <c r="AC22" s="279" t="str">
        <f>IF(C22=W22+X22,"Đúng","Sai")</f>
        <v>Đúng</v>
      </c>
      <c r="AD22" s="279" t="str">
        <f t="shared" si="4"/>
        <v>Đúng</v>
      </c>
      <c r="AE22" s="279" t="str">
        <f t="shared" si="1"/>
        <v>Đúng</v>
      </c>
    </row>
    <row r="23" spans="1:31" s="290" customFormat="1" ht="15" customHeight="1" x14ac:dyDescent="0.2">
      <c r="A23" s="242"/>
      <c r="B23" s="230" t="s">
        <v>32</v>
      </c>
      <c r="C23" s="336">
        <f t="shared" si="8"/>
        <v>0</v>
      </c>
      <c r="D23" s="317"/>
      <c r="E23" s="317"/>
      <c r="F23" s="317"/>
      <c r="G23" s="317"/>
      <c r="H23" s="317"/>
      <c r="I23" s="317"/>
      <c r="J23" s="317"/>
      <c r="K23" s="317"/>
      <c r="L23" s="317"/>
      <c r="M23" s="317"/>
      <c r="N23" s="317"/>
      <c r="O23" s="317"/>
      <c r="P23" s="317"/>
      <c r="Q23" s="317"/>
      <c r="R23" s="317"/>
      <c r="S23" s="317"/>
      <c r="T23" s="317"/>
      <c r="U23" s="317"/>
      <c r="V23" s="317"/>
      <c r="W23" s="317"/>
      <c r="X23" s="326"/>
      <c r="Y23" s="317"/>
      <c r="Z23" s="317"/>
      <c r="AA23" s="317"/>
      <c r="AB23" s="278" t="str">
        <f t="shared" si="2"/>
        <v>Đúng</v>
      </c>
      <c r="AC23" s="279" t="str">
        <f t="shared" si="3"/>
        <v>Đúng</v>
      </c>
      <c r="AD23" s="279" t="str">
        <f t="shared" si="4"/>
        <v>Đúng</v>
      </c>
      <c r="AE23" s="279" t="str">
        <f t="shared" si="1"/>
        <v>Đúng</v>
      </c>
    </row>
    <row r="24" spans="1:31" s="290" customFormat="1" ht="15" customHeight="1" x14ac:dyDescent="0.2">
      <c r="A24" s="242"/>
      <c r="B24" s="1310" t="s">
        <v>352</v>
      </c>
      <c r="C24" s="336">
        <f t="shared" si="8"/>
        <v>0</v>
      </c>
      <c r="D24" s="317"/>
      <c r="E24" s="317"/>
      <c r="F24" s="317"/>
      <c r="G24" s="317"/>
      <c r="H24" s="317"/>
      <c r="I24" s="317"/>
      <c r="J24" s="317"/>
      <c r="K24" s="317"/>
      <c r="L24" s="317"/>
      <c r="M24" s="317"/>
      <c r="N24" s="317"/>
      <c r="O24" s="317"/>
      <c r="P24" s="317"/>
      <c r="Q24" s="317"/>
      <c r="R24" s="317"/>
      <c r="S24" s="317"/>
      <c r="T24" s="317"/>
      <c r="U24" s="317"/>
      <c r="V24" s="317"/>
      <c r="W24" s="317"/>
      <c r="X24" s="326"/>
      <c r="Y24" s="317"/>
      <c r="Z24" s="317"/>
      <c r="AA24" s="317"/>
      <c r="AB24" s="278" t="str">
        <f t="shared" si="2"/>
        <v>Đúng</v>
      </c>
      <c r="AC24" s="279" t="str">
        <f t="shared" si="3"/>
        <v>Đúng</v>
      </c>
      <c r="AD24" s="279" t="str">
        <f t="shared" si="4"/>
        <v>Đúng</v>
      </c>
      <c r="AE24" s="279" t="str">
        <f t="shared" si="1"/>
        <v>Đúng</v>
      </c>
    </row>
    <row r="25" spans="1:31" s="290" customFormat="1" ht="15" customHeight="1" x14ac:dyDescent="0.2">
      <c r="A25" s="242"/>
      <c r="B25" s="230" t="s">
        <v>33</v>
      </c>
      <c r="C25" s="336">
        <f t="shared" si="8"/>
        <v>0</v>
      </c>
      <c r="D25" s="317"/>
      <c r="E25" s="317"/>
      <c r="F25" s="317"/>
      <c r="G25" s="317"/>
      <c r="H25" s="317"/>
      <c r="I25" s="317"/>
      <c r="J25" s="317"/>
      <c r="K25" s="317"/>
      <c r="L25" s="317"/>
      <c r="M25" s="317"/>
      <c r="N25" s="317"/>
      <c r="O25" s="317"/>
      <c r="P25" s="317"/>
      <c r="Q25" s="317"/>
      <c r="R25" s="317"/>
      <c r="S25" s="317"/>
      <c r="T25" s="317"/>
      <c r="U25" s="317"/>
      <c r="V25" s="317"/>
      <c r="W25" s="317"/>
      <c r="X25" s="326"/>
      <c r="Y25" s="317"/>
      <c r="Z25" s="317"/>
      <c r="AA25" s="317"/>
      <c r="AB25" s="278" t="str">
        <f t="shared" si="2"/>
        <v>Đúng</v>
      </c>
      <c r="AC25" s="279" t="str">
        <f t="shared" si="3"/>
        <v>Đúng</v>
      </c>
      <c r="AD25" s="279" t="str">
        <f t="shared" si="4"/>
        <v>Đúng</v>
      </c>
      <c r="AE25" s="279" t="str">
        <f t="shared" si="1"/>
        <v>Đúng</v>
      </c>
    </row>
    <row r="26" spans="1:31" s="290" customFormat="1" ht="15" customHeight="1" x14ac:dyDescent="0.2">
      <c r="A26" s="250"/>
      <c r="B26" s="521" t="s">
        <v>34</v>
      </c>
      <c r="C26" s="336">
        <f>SUM(D26:M26)</f>
        <v>0</v>
      </c>
      <c r="D26" s="329"/>
      <c r="E26" s="329"/>
      <c r="F26" s="329"/>
      <c r="G26" s="329"/>
      <c r="H26" s="329"/>
      <c r="I26" s="329"/>
      <c r="J26" s="329"/>
      <c r="K26" s="329"/>
      <c r="L26" s="329"/>
      <c r="M26" s="329"/>
      <c r="N26" s="329"/>
      <c r="O26" s="329"/>
      <c r="P26" s="329"/>
      <c r="Q26" s="329"/>
      <c r="R26" s="329"/>
      <c r="S26" s="329"/>
      <c r="T26" s="329"/>
      <c r="U26" s="329"/>
      <c r="V26" s="329"/>
      <c r="W26" s="317"/>
      <c r="X26" s="326"/>
      <c r="Y26" s="329"/>
      <c r="Z26" s="329"/>
      <c r="AA26" s="329"/>
      <c r="AB26" s="278" t="str">
        <f t="shared" si="2"/>
        <v>Đúng</v>
      </c>
      <c r="AC26" s="279" t="str">
        <f t="shared" si="3"/>
        <v>Đúng</v>
      </c>
      <c r="AD26" s="279" t="str">
        <f t="shared" si="4"/>
        <v>Đúng</v>
      </c>
      <c r="AE26" s="279" t="str">
        <f t="shared" si="1"/>
        <v>Đúng</v>
      </c>
    </row>
    <row r="27" spans="1:31" s="290" customFormat="1" ht="17.25" customHeight="1" x14ac:dyDescent="0.2">
      <c r="A27" s="273" t="s">
        <v>35</v>
      </c>
      <c r="B27" s="274" t="s">
        <v>5</v>
      </c>
      <c r="C27" s="335">
        <f>C28+C29</f>
        <v>0</v>
      </c>
      <c r="D27" s="335">
        <f>D28+D29</f>
        <v>0</v>
      </c>
      <c r="E27" s="335">
        <f t="shared" ref="E27:V27" si="9">E28+E29</f>
        <v>0</v>
      </c>
      <c r="F27" s="335">
        <f t="shared" si="9"/>
        <v>0</v>
      </c>
      <c r="G27" s="335">
        <f t="shared" si="9"/>
        <v>0</v>
      </c>
      <c r="H27" s="335">
        <f t="shared" si="9"/>
        <v>0</v>
      </c>
      <c r="I27" s="335">
        <f t="shared" si="9"/>
        <v>0</v>
      </c>
      <c r="J27" s="335">
        <f t="shared" si="9"/>
        <v>0</v>
      </c>
      <c r="K27" s="335">
        <f t="shared" si="9"/>
        <v>0</v>
      </c>
      <c r="L27" s="335">
        <f t="shared" si="9"/>
        <v>0</v>
      </c>
      <c r="M27" s="335">
        <f t="shared" si="9"/>
        <v>0</v>
      </c>
      <c r="N27" s="335">
        <f t="shared" si="9"/>
        <v>0</v>
      </c>
      <c r="O27" s="335">
        <f t="shared" si="9"/>
        <v>0</v>
      </c>
      <c r="P27" s="335">
        <f t="shared" si="9"/>
        <v>0</v>
      </c>
      <c r="Q27" s="335">
        <f t="shared" si="9"/>
        <v>0</v>
      </c>
      <c r="R27" s="335">
        <f t="shared" si="9"/>
        <v>0</v>
      </c>
      <c r="S27" s="335">
        <f t="shared" si="9"/>
        <v>0</v>
      </c>
      <c r="T27" s="335">
        <f t="shared" si="9"/>
        <v>0</v>
      </c>
      <c r="U27" s="335">
        <f t="shared" si="9"/>
        <v>0</v>
      </c>
      <c r="V27" s="335">
        <f t="shared" si="9"/>
        <v>0</v>
      </c>
      <c r="W27" s="339"/>
      <c r="X27" s="339"/>
      <c r="Y27" s="339"/>
      <c r="Z27" s="339"/>
      <c r="AA27" s="339"/>
      <c r="AE27" s="279"/>
    </row>
    <row r="28" spans="1:31" s="290" customFormat="1" ht="15" customHeight="1" x14ac:dyDescent="0.2">
      <c r="A28" s="239"/>
      <c r="B28" s="229" t="s">
        <v>13</v>
      </c>
      <c r="C28" s="340">
        <f>SUM(D28:M28)</f>
        <v>0</v>
      </c>
      <c r="D28" s="326"/>
      <c r="E28" s="326"/>
      <c r="F28" s="326"/>
      <c r="G28" s="326"/>
      <c r="H28" s="326"/>
      <c r="I28" s="326"/>
      <c r="J28" s="326"/>
      <c r="K28" s="326"/>
      <c r="L28" s="326"/>
      <c r="M28" s="326"/>
      <c r="N28" s="326"/>
      <c r="O28" s="326"/>
      <c r="P28" s="326"/>
      <c r="Q28" s="326"/>
      <c r="R28" s="326"/>
      <c r="S28" s="326"/>
      <c r="T28" s="326"/>
      <c r="U28" s="326"/>
      <c r="V28" s="326"/>
      <c r="W28" s="327"/>
      <c r="X28" s="327"/>
      <c r="Y28" s="327"/>
      <c r="Z28" s="327"/>
      <c r="AA28" s="327"/>
      <c r="AE28" s="279"/>
    </row>
    <row r="29" spans="1:31" s="290" customFormat="1" ht="15" customHeight="1" x14ac:dyDescent="0.2">
      <c r="A29" s="242"/>
      <c r="B29" s="230" t="s">
        <v>14</v>
      </c>
      <c r="C29" s="340">
        <f>SUM(D29:M29)</f>
        <v>0</v>
      </c>
      <c r="D29" s="326"/>
      <c r="E29" s="326"/>
      <c r="F29" s="326"/>
      <c r="G29" s="326"/>
      <c r="H29" s="326"/>
      <c r="I29" s="326"/>
      <c r="J29" s="326"/>
      <c r="K29" s="326"/>
      <c r="L29" s="326"/>
      <c r="M29" s="326"/>
      <c r="N29" s="326"/>
      <c r="O29" s="326"/>
      <c r="P29" s="326"/>
      <c r="Q29" s="326"/>
      <c r="R29" s="326"/>
      <c r="S29" s="326"/>
      <c r="T29" s="326"/>
      <c r="U29" s="326"/>
      <c r="V29" s="326"/>
      <c r="W29" s="327"/>
      <c r="X29" s="327"/>
      <c r="Y29" s="327"/>
      <c r="Z29" s="327"/>
      <c r="AA29" s="327"/>
      <c r="AE29" s="279"/>
    </row>
    <row r="30" spans="1:31" s="290" customFormat="1" ht="24" customHeight="1" x14ac:dyDescent="0.2">
      <c r="A30" s="242"/>
      <c r="B30" s="230" t="s">
        <v>400</v>
      </c>
      <c r="C30" s="340">
        <f>SUM(D30:M30)</f>
        <v>0</v>
      </c>
      <c r="D30" s="326"/>
      <c r="E30" s="326"/>
      <c r="F30" s="326"/>
      <c r="G30" s="326"/>
      <c r="H30" s="326"/>
      <c r="I30" s="326"/>
      <c r="J30" s="326"/>
      <c r="K30" s="326"/>
      <c r="L30" s="326"/>
      <c r="M30" s="326"/>
      <c r="N30" s="326"/>
      <c r="O30" s="326"/>
      <c r="P30" s="326"/>
      <c r="Q30" s="326"/>
      <c r="R30" s="326"/>
      <c r="S30" s="326"/>
      <c r="T30" s="326"/>
      <c r="U30" s="326"/>
      <c r="V30" s="326"/>
      <c r="W30" s="327"/>
      <c r="X30" s="327"/>
      <c r="Y30" s="327"/>
      <c r="Z30" s="327"/>
      <c r="AA30" s="327"/>
      <c r="AE30" s="279"/>
    </row>
    <row r="31" spans="1:31" s="290" customFormat="1" ht="15" customHeight="1" x14ac:dyDescent="0.2">
      <c r="A31" s="242"/>
      <c r="B31" s="230" t="s">
        <v>17</v>
      </c>
      <c r="C31" s="340">
        <f>SUM(D31:M31)</f>
        <v>0</v>
      </c>
      <c r="D31" s="317"/>
      <c r="E31" s="317"/>
      <c r="F31" s="317"/>
      <c r="G31" s="317"/>
      <c r="H31" s="317"/>
      <c r="I31" s="317"/>
      <c r="J31" s="317"/>
      <c r="K31" s="317"/>
      <c r="L31" s="317"/>
      <c r="M31" s="317"/>
      <c r="N31" s="317"/>
      <c r="O31" s="317"/>
      <c r="P31" s="317"/>
      <c r="Q31" s="317"/>
      <c r="R31" s="317"/>
      <c r="S31" s="317"/>
      <c r="T31" s="317"/>
      <c r="U31" s="317"/>
      <c r="V31" s="317"/>
      <c r="W31" s="328"/>
      <c r="X31" s="328"/>
      <c r="Y31" s="328"/>
      <c r="Z31" s="328"/>
      <c r="AA31" s="328"/>
      <c r="AE31" s="193"/>
    </row>
    <row r="32" spans="1:31" s="290" customFormat="1" ht="14.25" customHeight="1" x14ac:dyDescent="0.2">
      <c r="A32" s="250"/>
      <c r="B32" s="251" t="s">
        <v>18</v>
      </c>
      <c r="C32" s="341">
        <f>SUM(D32:M32)</f>
        <v>0</v>
      </c>
      <c r="D32" s="331"/>
      <c r="E32" s="331"/>
      <c r="F32" s="331"/>
      <c r="G32" s="331"/>
      <c r="H32" s="331"/>
      <c r="I32" s="331"/>
      <c r="J32" s="331"/>
      <c r="K32" s="331"/>
      <c r="L32" s="331"/>
      <c r="M32" s="331"/>
      <c r="N32" s="331"/>
      <c r="O32" s="331"/>
      <c r="P32" s="331"/>
      <c r="Q32" s="331"/>
      <c r="R32" s="331"/>
      <c r="S32" s="331"/>
      <c r="T32" s="331"/>
      <c r="U32" s="331"/>
      <c r="V32" s="331"/>
      <c r="W32" s="334"/>
      <c r="X32" s="334"/>
      <c r="Y32" s="334"/>
      <c r="Z32" s="334"/>
      <c r="AA32" s="334"/>
      <c r="AE32" s="193"/>
    </row>
    <row r="33" spans="1:27" x14ac:dyDescent="0.2">
      <c r="A33" s="6"/>
      <c r="B33" s="212"/>
      <c r="C33" s="6"/>
      <c r="D33" s="8"/>
      <c r="E33" s="8"/>
      <c r="F33" s="8"/>
      <c r="G33" s="8"/>
      <c r="H33" s="8"/>
      <c r="I33" s="8"/>
      <c r="J33" s="8"/>
      <c r="K33" s="8"/>
      <c r="L33" s="8"/>
      <c r="M33" s="8"/>
      <c r="N33" s="8"/>
      <c r="O33" s="8"/>
      <c r="P33" s="8"/>
      <c r="Q33" s="8"/>
      <c r="R33" s="8"/>
      <c r="S33" s="8"/>
      <c r="T33" s="8"/>
      <c r="U33" s="8"/>
      <c r="V33" s="8"/>
      <c r="W33" s="316"/>
      <c r="X33" s="316"/>
      <c r="Y33" s="316"/>
      <c r="Z33" s="316"/>
      <c r="AA33" s="8"/>
    </row>
    <row r="34" spans="1:27" x14ac:dyDescent="0.2">
      <c r="A34" s="6"/>
      <c r="B34" s="297"/>
      <c r="C34" s="279" t="str">
        <f>IF(AND(C7=C19,C7=C27), "Đúng", "Sai")</f>
        <v>Đúng</v>
      </c>
      <c r="D34" s="279" t="str">
        <f t="shared" ref="D34:V34" si="10">IF(AND(D7=D19,D7=D27), "Đúng", "Sai")</f>
        <v>Đúng</v>
      </c>
      <c r="E34" s="279" t="str">
        <f t="shared" si="10"/>
        <v>Đúng</v>
      </c>
      <c r="F34" s="279" t="str">
        <f t="shared" si="10"/>
        <v>Đúng</v>
      </c>
      <c r="G34" s="279" t="str">
        <f t="shared" si="10"/>
        <v>Đúng</v>
      </c>
      <c r="H34" s="279" t="str">
        <f t="shared" si="10"/>
        <v>Đúng</v>
      </c>
      <c r="I34" s="279" t="str">
        <f t="shared" si="10"/>
        <v>Đúng</v>
      </c>
      <c r="J34" s="279" t="str">
        <f t="shared" si="10"/>
        <v>Đúng</v>
      </c>
      <c r="K34" s="279" t="str">
        <f t="shared" si="10"/>
        <v>Đúng</v>
      </c>
      <c r="L34" s="279" t="str">
        <f t="shared" si="10"/>
        <v>Đúng</v>
      </c>
      <c r="M34" s="279" t="str">
        <f t="shared" si="10"/>
        <v>Đúng</v>
      </c>
      <c r="N34" s="279" t="str">
        <f t="shared" si="10"/>
        <v>Đúng</v>
      </c>
      <c r="O34" s="279" t="str">
        <f t="shared" si="10"/>
        <v>Đúng</v>
      </c>
      <c r="P34" s="279" t="str">
        <f t="shared" si="10"/>
        <v>Đúng</v>
      </c>
      <c r="Q34" s="279" t="str">
        <f t="shared" si="10"/>
        <v>Đúng</v>
      </c>
      <c r="R34" s="279" t="str">
        <f t="shared" si="10"/>
        <v>Đúng</v>
      </c>
      <c r="S34" s="279" t="str">
        <f t="shared" si="10"/>
        <v>Đúng</v>
      </c>
      <c r="T34" s="279" t="str">
        <f t="shared" si="10"/>
        <v>Đúng</v>
      </c>
      <c r="U34" s="279" t="str">
        <f t="shared" si="10"/>
        <v>Đúng</v>
      </c>
      <c r="V34" s="279" t="str">
        <f t="shared" si="10"/>
        <v>Đúng</v>
      </c>
      <c r="W34" s="279" t="str">
        <f>IF(W7=W19, "Đúng", "Sai")</f>
        <v>Đúng</v>
      </c>
      <c r="X34" s="279" t="str">
        <f t="shared" ref="X34:AA34" si="11">IF(X7=X19, "Đúng", "Sai")</f>
        <v>Đúng</v>
      </c>
      <c r="Y34" s="279" t="str">
        <f t="shared" si="11"/>
        <v>Đúng</v>
      </c>
      <c r="Z34" s="279" t="str">
        <f t="shared" si="11"/>
        <v>Đúng</v>
      </c>
      <c r="AA34" s="279" t="str">
        <f t="shared" si="11"/>
        <v>Đúng</v>
      </c>
    </row>
    <row r="35" spans="1:27" x14ac:dyDescent="0.2">
      <c r="A35" s="6"/>
      <c r="B35" s="297"/>
      <c r="C35" s="279" t="str">
        <f>IF(C29=C30+C31,"Đúng","Sai")</f>
        <v>Đúng</v>
      </c>
      <c r="D35" s="279" t="str">
        <f>IF(D29=D30+D31,"Đúng","Sai")</f>
        <v>Đúng</v>
      </c>
      <c r="E35" s="279" t="str">
        <f t="shared" ref="E35:V35" si="12">IF(E29=E30+E31,"Đúng","Sai")</f>
        <v>Đúng</v>
      </c>
      <c r="F35" s="279" t="str">
        <f t="shared" si="12"/>
        <v>Đúng</v>
      </c>
      <c r="G35" s="279" t="str">
        <f t="shared" si="12"/>
        <v>Đúng</v>
      </c>
      <c r="H35" s="279" t="str">
        <f t="shared" si="12"/>
        <v>Đúng</v>
      </c>
      <c r="I35" s="279" t="str">
        <f t="shared" si="12"/>
        <v>Đúng</v>
      </c>
      <c r="J35" s="279" t="str">
        <f t="shared" si="12"/>
        <v>Đúng</v>
      </c>
      <c r="K35" s="279" t="str">
        <f t="shared" si="12"/>
        <v>Đúng</v>
      </c>
      <c r="L35" s="279" t="str">
        <f t="shared" si="12"/>
        <v>Đúng</v>
      </c>
      <c r="M35" s="279" t="str">
        <f t="shared" si="12"/>
        <v>Đúng</v>
      </c>
      <c r="N35" s="279" t="str">
        <f t="shared" si="12"/>
        <v>Đúng</v>
      </c>
      <c r="O35" s="279" t="str">
        <f t="shared" si="12"/>
        <v>Đúng</v>
      </c>
      <c r="P35" s="279" t="str">
        <f t="shared" si="12"/>
        <v>Đúng</v>
      </c>
      <c r="Q35" s="279" t="str">
        <f t="shared" si="12"/>
        <v>Đúng</v>
      </c>
      <c r="R35" s="279" t="str">
        <f t="shared" si="12"/>
        <v>Đúng</v>
      </c>
      <c r="S35" s="279" t="str">
        <f t="shared" si="12"/>
        <v>Đúng</v>
      </c>
      <c r="T35" s="279" t="str">
        <f t="shared" si="12"/>
        <v>Đúng</v>
      </c>
      <c r="U35" s="279" t="str">
        <f t="shared" si="12"/>
        <v>Đúng</v>
      </c>
      <c r="V35" s="279" t="str">
        <f t="shared" si="12"/>
        <v>Đúng</v>
      </c>
      <c r="W35" s="279"/>
      <c r="X35" s="279"/>
      <c r="Y35" s="279"/>
      <c r="Z35" s="279"/>
      <c r="AA35" s="279"/>
    </row>
    <row r="36" spans="1:27" x14ac:dyDescent="0.2">
      <c r="A36" s="6"/>
      <c r="B36" s="297"/>
      <c r="C36" s="279" t="str">
        <f>IF(C32&lt;=C31,"Đúng","Sai")</f>
        <v>Đúng</v>
      </c>
      <c r="D36" s="279" t="str">
        <f t="shared" ref="D36:V36" si="13">IF(D32&lt;=D31,"Đúng","Sai")</f>
        <v>Đúng</v>
      </c>
      <c r="E36" s="279" t="str">
        <f t="shared" si="13"/>
        <v>Đúng</v>
      </c>
      <c r="F36" s="279" t="str">
        <f t="shared" si="13"/>
        <v>Đúng</v>
      </c>
      <c r="G36" s="279" t="str">
        <f t="shared" si="13"/>
        <v>Đúng</v>
      </c>
      <c r="H36" s="279" t="str">
        <f t="shared" si="13"/>
        <v>Đúng</v>
      </c>
      <c r="I36" s="279" t="str">
        <f t="shared" si="13"/>
        <v>Đúng</v>
      </c>
      <c r="J36" s="279" t="str">
        <f t="shared" si="13"/>
        <v>Đúng</v>
      </c>
      <c r="K36" s="279" t="str">
        <f t="shared" si="13"/>
        <v>Đúng</v>
      </c>
      <c r="L36" s="279" t="str">
        <f t="shared" si="13"/>
        <v>Đúng</v>
      </c>
      <c r="M36" s="279" t="str">
        <f t="shared" si="13"/>
        <v>Đúng</v>
      </c>
      <c r="N36" s="279" t="str">
        <f t="shared" si="13"/>
        <v>Đúng</v>
      </c>
      <c r="O36" s="279" t="str">
        <f t="shared" si="13"/>
        <v>Đúng</v>
      </c>
      <c r="P36" s="279" t="str">
        <f t="shared" si="13"/>
        <v>Đúng</v>
      </c>
      <c r="Q36" s="279" t="str">
        <f t="shared" si="13"/>
        <v>Đúng</v>
      </c>
      <c r="R36" s="279" t="str">
        <f t="shared" si="13"/>
        <v>Đúng</v>
      </c>
      <c r="S36" s="279" t="str">
        <f t="shared" si="13"/>
        <v>Đúng</v>
      </c>
      <c r="T36" s="279" t="str">
        <f t="shared" si="13"/>
        <v>Đúng</v>
      </c>
      <c r="U36" s="279" t="str">
        <f t="shared" si="13"/>
        <v>Đúng</v>
      </c>
      <c r="V36" s="279" t="str">
        <f t="shared" si="13"/>
        <v>Đúng</v>
      </c>
      <c r="W36" s="279"/>
      <c r="X36" s="279"/>
      <c r="Y36" s="279"/>
      <c r="Z36" s="279"/>
      <c r="AA36" s="279"/>
    </row>
    <row r="37" spans="1:27" x14ac:dyDescent="0.2">
      <c r="A37" s="6"/>
      <c r="B37" s="297"/>
      <c r="C37" s="279" t="str">
        <f>IF(C28=W19,  "Đúng", "Sai")</f>
        <v>Đúng</v>
      </c>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row>
    <row r="38" spans="1:27" x14ac:dyDescent="0.2">
      <c r="A38" s="6"/>
      <c r="B38" s="297"/>
      <c r="C38" s="279" t="str">
        <f>IF(C29=X19,  "Đúng", "Sai")</f>
        <v>Đúng</v>
      </c>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row>
    <row r="39" spans="1:27" x14ac:dyDescent="0.2">
      <c r="A39" s="6"/>
      <c r="B39" s="297"/>
      <c r="C39" s="279" t="str">
        <f>IF(C30=Y19,  "Đúng", "Sai")</f>
        <v>Đúng</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row>
    <row r="40" spans="1:27" x14ac:dyDescent="0.2">
      <c r="A40" s="6"/>
      <c r="B40" s="297"/>
      <c r="C40" s="279" t="str">
        <f>IF(C31=Z19,  "Đúng", "Sai")</f>
        <v>Đúng</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row>
    <row r="41" spans="1:27" x14ac:dyDescent="0.2">
      <c r="A41" s="6"/>
      <c r="B41" s="297"/>
      <c r="C41" s="279" t="str">
        <f>IF(C32=AA19,  "Đúng", "Sai")</f>
        <v>Đúng</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row>
    <row r="42" spans="1:27" x14ac:dyDescent="0.2">
      <c r="B42" s="298"/>
      <c r="C42" s="29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row>
    <row r="43" spans="1:27" x14ac:dyDescent="0.2">
      <c r="B43" s="298"/>
      <c r="C43" s="29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row>
    <row r="44" spans="1:27" x14ac:dyDescent="0.2">
      <c r="B44" s="298"/>
      <c r="C44" s="296"/>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row>
  </sheetData>
  <sheetProtection formatCells="0" formatColumns="0" formatRows="0"/>
  <mergeCells count="31">
    <mergeCell ref="X4:X5"/>
    <mergeCell ref="Y4:AA4"/>
    <mergeCell ref="Q4:Q5"/>
    <mergeCell ref="O4:O5"/>
    <mergeCell ref="P4:P5"/>
    <mergeCell ref="S4:S5"/>
    <mergeCell ref="V4:V5"/>
    <mergeCell ref="R4:R5"/>
    <mergeCell ref="J4:J5"/>
    <mergeCell ref="K4:K5"/>
    <mergeCell ref="M4:M5"/>
    <mergeCell ref="N4:N5"/>
    <mergeCell ref="W4:W5"/>
    <mergeCell ref="T4:T5"/>
    <mergeCell ref="L4:L5"/>
    <mergeCell ref="A1:Y1"/>
    <mergeCell ref="Z1:AA1"/>
    <mergeCell ref="W2:AA2"/>
    <mergeCell ref="A3:A5"/>
    <mergeCell ref="B3:B5"/>
    <mergeCell ref="C3:C5"/>
    <mergeCell ref="D3:M3"/>
    <mergeCell ref="N3:V3"/>
    <mergeCell ref="W3:AA3"/>
    <mergeCell ref="D4:D5"/>
    <mergeCell ref="U4:U5"/>
    <mergeCell ref="E4:E5"/>
    <mergeCell ref="F4:F5"/>
    <mergeCell ref="G4:G5"/>
    <mergeCell ref="H4:H5"/>
    <mergeCell ref="I4:I5"/>
  </mergeCells>
  <conditionalFormatting sqref="A34:XFD41">
    <cfRule type="cellIs" dxfId="59" priority="8" operator="equal">
      <formula>"Đúng"</formula>
    </cfRule>
  </conditionalFormatting>
  <conditionalFormatting sqref="AB7:AB26">
    <cfRule type="cellIs" dxfId="58" priority="5" operator="equal">
      <formula>"Đúng"</formula>
    </cfRule>
  </conditionalFormatting>
  <conditionalFormatting sqref="AC7:AD26">
    <cfRule type="cellIs" dxfId="57" priority="2" operator="equal">
      <formula>"Đúng"</formula>
    </cfRule>
  </conditionalFormatting>
  <conditionalFormatting sqref="AE1:AE1048576">
    <cfRule type="cellIs" dxfId="56" priority="7" operator="equal">
      <formula>"Đúng"</formula>
    </cfRule>
  </conditionalFormatting>
  <printOptions verticalCentered="1"/>
  <pageMargins left="0.51181102362204722" right="0.23622047244094491" top="0.23622047244094491" bottom="0" header="0" footer="0"/>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pageSetUpPr fitToPage="1"/>
  </sheetPr>
  <dimension ref="A1:CO26"/>
  <sheetViews>
    <sheetView zoomScale="118" zoomScaleNormal="118" workbookViewId="0">
      <selection activeCell="B12" sqref="B12"/>
    </sheetView>
  </sheetViews>
  <sheetFormatPr defaultColWidth="5.42578125" defaultRowHeight="15.75" x14ac:dyDescent="0.25"/>
  <cols>
    <col min="1" max="1" width="5.7109375" style="20" customWidth="1"/>
    <col min="2" max="2" width="46.7109375" style="2" customWidth="1"/>
    <col min="3" max="3" width="7.28515625" style="19" customWidth="1"/>
    <col min="4" max="4" width="4.85546875" style="2" customWidth="1"/>
    <col min="5" max="5" width="5" style="2" customWidth="1"/>
    <col min="6" max="6" width="4.85546875" style="2" customWidth="1"/>
    <col min="7" max="7" width="5.42578125" style="2" customWidth="1"/>
    <col min="8" max="8" width="8" style="2" customWidth="1"/>
    <col min="9" max="9" width="5.42578125" style="2" customWidth="1"/>
    <col min="10" max="10" width="7.42578125" style="2" customWidth="1"/>
    <col min="11" max="11" width="6.140625" style="2" customWidth="1"/>
    <col min="12" max="14" width="6" style="2" customWidth="1"/>
    <col min="15" max="15" width="4.42578125" style="2" customWidth="1"/>
    <col min="16" max="16" width="5.28515625" style="2" customWidth="1"/>
    <col min="17" max="17" width="4.85546875" style="2" customWidth="1"/>
    <col min="18" max="21" width="6" style="2" customWidth="1"/>
    <col min="22" max="22" width="7" style="233" customWidth="1"/>
    <col min="23" max="23" width="8.140625" style="6" customWidth="1"/>
    <col min="24" max="259" width="5.42578125" style="2"/>
    <col min="260" max="260" width="5.7109375" style="2" customWidth="1"/>
    <col min="261" max="261" width="44.42578125" style="2" customWidth="1"/>
    <col min="262" max="262" width="7.28515625" style="2" customWidth="1"/>
    <col min="263" max="276" width="6" style="2" customWidth="1"/>
    <col min="277" max="515" width="5.42578125" style="2"/>
    <col min="516" max="516" width="5.7109375" style="2" customWidth="1"/>
    <col min="517" max="517" width="44.42578125" style="2" customWidth="1"/>
    <col min="518" max="518" width="7.28515625" style="2" customWidth="1"/>
    <col min="519" max="532" width="6" style="2" customWidth="1"/>
    <col min="533" max="771" width="5.42578125" style="2"/>
    <col min="772" max="772" width="5.7109375" style="2" customWidth="1"/>
    <col min="773" max="773" width="44.42578125" style="2" customWidth="1"/>
    <col min="774" max="774" width="7.28515625" style="2" customWidth="1"/>
    <col min="775" max="788" width="6" style="2" customWidth="1"/>
    <col min="789" max="1027" width="5.42578125" style="2"/>
    <col min="1028" max="1028" width="5.7109375" style="2" customWidth="1"/>
    <col min="1029" max="1029" width="44.42578125" style="2" customWidth="1"/>
    <col min="1030" max="1030" width="7.28515625" style="2" customWidth="1"/>
    <col min="1031" max="1044" width="6" style="2" customWidth="1"/>
    <col min="1045" max="1283" width="5.42578125" style="2"/>
    <col min="1284" max="1284" width="5.7109375" style="2" customWidth="1"/>
    <col min="1285" max="1285" width="44.42578125" style="2" customWidth="1"/>
    <col min="1286" max="1286" width="7.28515625" style="2" customWidth="1"/>
    <col min="1287" max="1300" width="6" style="2" customWidth="1"/>
    <col min="1301" max="1539" width="5.42578125" style="2"/>
    <col min="1540" max="1540" width="5.7109375" style="2" customWidth="1"/>
    <col min="1541" max="1541" width="44.42578125" style="2" customWidth="1"/>
    <col min="1542" max="1542" width="7.28515625" style="2" customWidth="1"/>
    <col min="1543" max="1556" width="6" style="2" customWidth="1"/>
    <col min="1557" max="1795" width="5.42578125" style="2"/>
    <col min="1796" max="1796" width="5.7109375" style="2" customWidth="1"/>
    <col min="1797" max="1797" width="44.42578125" style="2" customWidth="1"/>
    <col min="1798" max="1798" width="7.28515625" style="2" customWidth="1"/>
    <col min="1799" max="1812" width="6" style="2" customWidth="1"/>
    <col min="1813" max="2051" width="5.42578125" style="2"/>
    <col min="2052" max="2052" width="5.7109375" style="2" customWidth="1"/>
    <col min="2053" max="2053" width="44.42578125" style="2" customWidth="1"/>
    <col min="2054" max="2054" width="7.28515625" style="2" customWidth="1"/>
    <col min="2055" max="2068" width="6" style="2" customWidth="1"/>
    <col min="2069" max="2307" width="5.42578125" style="2"/>
    <col min="2308" max="2308" width="5.7109375" style="2" customWidth="1"/>
    <col min="2309" max="2309" width="44.42578125" style="2" customWidth="1"/>
    <col min="2310" max="2310" width="7.28515625" style="2" customWidth="1"/>
    <col min="2311" max="2324" width="6" style="2" customWidth="1"/>
    <col min="2325" max="2563" width="5.42578125" style="2"/>
    <col min="2564" max="2564" width="5.7109375" style="2" customWidth="1"/>
    <col min="2565" max="2565" width="44.42578125" style="2" customWidth="1"/>
    <col min="2566" max="2566" width="7.28515625" style="2" customWidth="1"/>
    <col min="2567" max="2580" width="6" style="2" customWidth="1"/>
    <col min="2581" max="2819" width="5.42578125" style="2"/>
    <col min="2820" max="2820" width="5.7109375" style="2" customWidth="1"/>
    <col min="2821" max="2821" width="44.42578125" style="2" customWidth="1"/>
    <col min="2822" max="2822" width="7.28515625" style="2" customWidth="1"/>
    <col min="2823" max="2836" width="6" style="2" customWidth="1"/>
    <col min="2837" max="3075" width="5.42578125" style="2"/>
    <col min="3076" max="3076" width="5.7109375" style="2" customWidth="1"/>
    <col min="3077" max="3077" width="44.42578125" style="2" customWidth="1"/>
    <col min="3078" max="3078" width="7.28515625" style="2" customWidth="1"/>
    <col min="3079" max="3092" width="6" style="2" customWidth="1"/>
    <col min="3093" max="3331" width="5.42578125" style="2"/>
    <col min="3332" max="3332" width="5.7109375" style="2" customWidth="1"/>
    <col min="3333" max="3333" width="44.42578125" style="2" customWidth="1"/>
    <col min="3334" max="3334" width="7.28515625" style="2" customWidth="1"/>
    <col min="3335" max="3348" width="6" style="2" customWidth="1"/>
    <col min="3349" max="3587" width="5.42578125" style="2"/>
    <col min="3588" max="3588" width="5.7109375" style="2" customWidth="1"/>
    <col min="3589" max="3589" width="44.42578125" style="2" customWidth="1"/>
    <col min="3590" max="3590" width="7.28515625" style="2" customWidth="1"/>
    <col min="3591" max="3604" width="6" style="2" customWidth="1"/>
    <col min="3605" max="3843" width="5.42578125" style="2"/>
    <col min="3844" max="3844" width="5.7109375" style="2" customWidth="1"/>
    <col min="3845" max="3845" width="44.42578125" style="2" customWidth="1"/>
    <col min="3846" max="3846" width="7.28515625" style="2" customWidth="1"/>
    <col min="3847" max="3860" width="6" style="2" customWidth="1"/>
    <col min="3861" max="4099" width="5.42578125" style="2"/>
    <col min="4100" max="4100" width="5.7109375" style="2" customWidth="1"/>
    <col min="4101" max="4101" width="44.42578125" style="2" customWidth="1"/>
    <col min="4102" max="4102" width="7.28515625" style="2" customWidth="1"/>
    <col min="4103" max="4116" width="6" style="2" customWidth="1"/>
    <col min="4117" max="4355" width="5.42578125" style="2"/>
    <col min="4356" max="4356" width="5.7109375" style="2" customWidth="1"/>
    <col min="4357" max="4357" width="44.42578125" style="2" customWidth="1"/>
    <col min="4358" max="4358" width="7.28515625" style="2" customWidth="1"/>
    <col min="4359" max="4372" width="6" style="2" customWidth="1"/>
    <col min="4373" max="4611" width="5.42578125" style="2"/>
    <col min="4612" max="4612" width="5.7109375" style="2" customWidth="1"/>
    <col min="4613" max="4613" width="44.42578125" style="2" customWidth="1"/>
    <col min="4614" max="4614" width="7.28515625" style="2" customWidth="1"/>
    <col min="4615" max="4628" width="6" style="2" customWidth="1"/>
    <col min="4629" max="4867" width="5.42578125" style="2"/>
    <col min="4868" max="4868" width="5.7109375" style="2" customWidth="1"/>
    <col min="4869" max="4869" width="44.42578125" style="2" customWidth="1"/>
    <col min="4870" max="4870" width="7.28515625" style="2" customWidth="1"/>
    <col min="4871" max="4884" width="6" style="2" customWidth="1"/>
    <col min="4885" max="5123" width="5.42578125" style="2"/>
    <col min="5124" max="5124" width="5.7109375" style="2" customWidth="1"/>
    <col min="5125" max="5125" width="44.42578125" style="2" customWidth="1"/>
    <col min="5126" max="5126" width="7.28515625" style="2" customWidth="1"/>
    <col min="5127" max="5140" width="6" style="2" customWidth="1"/>
    <col min="5141" max="5379" width="5.42578125" style="2"/>
    <col min="5380" max="5380" width="5.7109375" style="2" customWidth="1"/>
    <col min="5381" max="5381" width="44.42578125" style="2" customWidth="1"/>
    <col min="5382" max="5382" width="7.28515625" style="2" customWidth="1"/>
    <col min="5383" max="5396" width="6" style="2" customWidth="1"/>
    <col min="5397" max="5635" width="5.42578125" style="2"/>
    <col min="5636" max="5636" width="5.7109375" style="2" customWidth="1"/>
    <col min="5637" max="5637" width="44.42578125" style="2" customWidth="1"/>
    <col min="5638" max="5638" width="7.28515625" style="2" customWidth="1"/>
    <col min="5639" max="5652" width="6" style="2" customWidth="1"/>
    <col min="5653" max="5891" width="5.42578125" style="2"/>
    <col min="5892" max="5892" width="5.7109375" style="2" customWidth="1"/>
    <col min="5893" max="5893" width="44.42578125" style="2" customWidth="1"/>
    <col min="5894" max="5894" width="7.28515625" style="2" customWidth="1"/>
    <col min="5895" max="5908" width="6" style="2" customWidth="1"/>
    <col min="5909" max="6147" width="5.42578125" style="2"/>
    <col min="6148" max="6148" width="5.7109375" style="2" customWidth="1"/>
    <col min="6149" max="6149" width="44.42578125" style="2" customWidth="1"/>
    <col min="6150" max="6150" width="7.28515625" style="2" customWidth="1"/>
    <col min="6151" max="6164" width="6" style="2" customWidth="1"/>
    <col min="6165" max="6403" width="5.42578125" style="2"/>
    <col min="6404" max="6404" width="5.7109375" style="2" customWidth="1"/>
    <col min="6405" max="6405" width="44.42578125" style="2" customWidth="1"/>
    <col min="6406" max="6406" width="7.28515625" style="2" customWidth="1"/>
    <col min="6407" max="6420" width="6" style="2" customWidth="1"/>
    <col min="6421" max="6659" width="5.42578125" style="2"/>
    <col min="6660" max="6660" width="5.7109375" style="2" customWidth="1"/>
    <col min="6661" max="6661" width="44.42578125" style="2" customWidth="1"/>
    <col min="6662" max="6662" width="7.28515625" style="2" customWidth="1"/>
    <col min="6663" max="6676" width="6" style="2" customWidth="1"/>
    <col min="6677" max="6915" width="5.42578125" style="2"/>
    <col min="6916" max="6916" width="5.7109375" style="2" customWidth="1"/>
    <col min="6917" max="6917" width="44.42578125" style="2" customWidth="1"/>
    <col min="6918" max="6918" width="7.28515625" style="2" customWidth="1"/>
    <col min="6919" max="6932" width="6" style="2" customWidth="1"/>
    <col min="6933" max="7171" width="5.42578125" style="2"/>
    <col min="7172" max="7172" width="5.7109375" style="2" customWidth="1"/>
    <col min="7173" max="7173" width="44.42578125" style="2" customWidth="1"/>
    <col min="7174" max="7174" width="7.28515625" style="2" customWidth="1"/>
    <col min="7175" max="7188" width="6" style="2" customWidth="1"/>
    <col min="7189" max="7427" width="5.42578125" style="2"/>
    <col min="7428" max="7428" width="5.7109375" style="2" customWidth="1"/>
    <col min="7429" max="7429" width="44.42578125" style="2" customWidth="1"/>
    <col min="7430" max="7430" width="7.28515625" style="2" customWidth="1"/>
    <col min="7431" max="7444" width="6" style="2" customWidth="1"/>
    <col min="7445" max="7683" width="5.42578125" style="2"/>
    <col min="7684" max="7684" width="5.7109375" style="2" customWidth="1"/>
    <col min="7685" max="7685" width="44.42578125" style="2" customWidth="1"/>
    <col min="7686" max="7686" width="7.28515625" style="2" customWidth="1"/>
    <col min="7687" max="7700" width="6" style="2" customWidth="1"/>
    <col min="7701" max="7939" width="5.42578125" style="2"/>
    <col min="7940" max="7940" width="5.7109375" style="2" customWidth="1"/>
    <col min="7941" max="7941" width="44.42578125" style="2" customWidth="1"/>
    <col min="7942" max="7942" width="7.28515625" style="2" customWidth="1"/>
    <col min="7943" max="7956" width="6" style="2" customWidth="1"/>
    <col min="7957" max="8195" width="5.42578125" style="2"/>
    <col min="8196" max="8196" width="5.7109375" style="2" customWidth="1"/>
    <col min="8197" max="8197" width="44.42578125" style="2" customWidth="1"/>
    <col min="8198" max="8198" width="7.28515625" style="2" customWidth="1"/>
    <col min="8199" max="8212" width="6" style="2" customWidth="1"/>
    <col min="8213" max="8451" width="5.42578125" style="2"/>
    <col min="8452" max="8452" width="5.7109375" style="2" customWidth="1"/>
    <col min="8453" max="8453" width="44.42578125" style="2" customWidth="1"/>
    <col min="8454" max="8454" width="7.28515625" style="2" customWidth="1"/>
    <col min="8455" max="8468" width="6" style="2" customWidth="1"/>
    <col min="8469" max="8707" width="5.42578125" style="2"/>
    <col min="8708" max="8708" width="5.7109375" style="2" customWidth="1"/>
    <col min="8709" max="8709" width="44.42578125" style="2" customWidth="1"/>
    <col min="8710" max="8710" width="7.28515625" style="2" customWidth="1"/>
    <col min="8711" max="8724" width="6" style="2" customWidth="1"/>
    <col min="8725" max="8963" width="5.42578125" style="2"/>
    <col min="8964" max="8964" width="5.7109375" style="2" customWidth="1"/>
    <col min="8965" max="8965" width="44.42578125" style="2" customWidth="1"/>
    <col min="8966" max="8966" width="7.28515625" style="2" customWidth="1"/>
    <col min="8967" max="8980" width="6" style="2" customWidth="1"/>
    <col min="8981" max="9219" width="5.42578125" style="2"/>
    <col min="9220" max="9220" width="5.7109375" style="2" customWidth="1"/>
    <col min="9221" max="9221" width="44.42578125" style="2" customWidth="1"/>
    <col min="9222" max="9222" width="7.28515625" style="2" customWidth="1"/>
    <col min="9223" max="9236" width="6" style="2" customWidth="1"/>
    <col min="9237" max="9475" width="5.42578125" style="2"/>
    <col min="9476" max="9476" width="5.7109375" style="2" customWidth="1"/>
    <col min="9477" max="9477" width="44.42578125" style="2" customWidth="1"/>
    <col min="9478" max="9478" width="7.28515625" style="2" customWidth="1"/>
    <col min="9479" max="9492" width="6" style="2" customWidth="1"/>
    <col min="9493" max="9731" width="5.42578125" style="2"/>
    <col min="9732" max="9732" width="5.7109375" style="2" customWidth="1"/>
    <col min="9733" max="9733" width="44.42578125" style="2" customWidth="1"/>
    <col min="9734" max="9734" width="7.28515625" style="2" customWidth="1"/>
    <col min="9735" max="9748" width="6" style="2" customWidth="1"/>
    <col min="9749" max="9987" width="5.42578125" style="2"/>
    <col min="9988" max="9988" width="5.7109375" style="2" customWidth="1"/>
    <col min="9989" max="9989" width="44.42578125" style="2" customWidth="1"/>
    <col min="9990" max="9990" width="7.28515625" style="2" customWidth="1"/>
    <col min="9991" max="10004" width="6" style="2" customWidth="1"/>
    <col min="10005" max="10243" width="5.42578125" style="2"/>
    <col min="10244" max="10244" width="5.7109375" style="2" customWidth="1"/>
    <col min="10245" max="10245" width="44.42578125" style="2" customWidth="1"/>
    <col min="10246" max="10246" width="7.28515625" style="2" customWidth="1"/>
    <col min="10247" max="10260" width="6" style="2" customWidth="1"/>
    <col min="10261" max="10499" width="5.42578125" style="2"/>
    <col min="10500" max="10500" width="5.7109375" style="2" customWidth="1"/>
    <col min="10501" max="10501" width="44.42578125" style="2" customWidth="1"/>
    <col min="10502" max="10502" width="7.28515625" style="2" customWidth="1"/>
    <col min="10503" max="10516" width="6" style="2" customWidth="1"/>
    <col min="10517" max="10755" width="5.42578125" style="2"/>
    <col min="10756" max="10756" width="5.7109375" style="2" customWidth="1"/>
    <col min="10757" max="10757" width="44.42578125" style="2" customWidth="1"/>
    <col min="10758" max="10758" width="7.28515625" style="2" customWidth="1"/>
    <col min="10759" max="10772" width="6" style="2" customWidth="1"/>
    <col min="10773" max="11011" width="5.42578125" style="2"/>
    <col min="11012" max="11012" width="5.7109375" style="2" customWidth="1"/>
    <col min="11013" max="11013" width="44.42578125" style="2" customWidth="1"/>
    <col min="11014" max="11014" width="7.28515625" style="2" customWidth="1"/>
    <col min="11015" max="11028" width="6" style="2" customWidth="1"/>
    <col min="11029" max="11267" width="5.42578125" style="2"/>
    <col min="11268" max="11268" width="5.7109375" style="2" customWidth="1"/>
    <col min="11269" max="11269" width="44.42578125" style="2" customWidth="1"/>
    <col min="11270" max="11270" width="7.28515625" style="2" customWidth="1"/>
    <col min="11271" max="11284" width="6" style="2" customWidth="1"/>
    <col min="11285" max="11523" width="5.42578125" style="2"/>
    <col min="11524" max="11524" width="5.7109375" style="2" customWidth="1"/>
    <col min="11525" max="11525" width="44.42578125" style="2" customWidth="1"/>
    <col min="11526" max="11526" width="7.28515625" style="2" customWidth="1"/>
    <col min="11527" max="11540" width="6" style="2" customWidth="1"/>
    <col min="11541" max="11779" width="5.42578125" style="2"/>
    <col min="11780" max="11780" width="5.7109375" style="2" customWidth="1"/>
    <col min="11781" max="11781" width="44.42578125" style="2" customWidth="1"/>
    <col min="11782" max="11782" width="7.28515625" style="2" customWidth="1"/>
    <col min="11783" max="11796" width="6" style="2" customWidth="1"/>
    <col min="11797" max="12035" width="5.42578125" style="2"/>
    <col min="12036" max="12036" width="5.7109375" style="2" customWidth="1"/>
    <col min="12037" max="12037" width="44.42578125" style="2" customWidth="1"/>
    <col min="12038" max="12038" width="7.28515625" style="2" customWidth="1"/>
    <col min="12039" max="12052" width="6" style="2" customWidth="1"/>
    <col min="12053" max="12291" width="5.42578125" style="2"/>
    <col min="12292" max="12292" width="5.7109375" style="2" customWidth="1"/>
    <col min="12293" max="12293" width="44.42578125" style="2" customWidth="1"/>
    <col min="12294" max="12294" width="7.28515625" style="2" customWidth="1"/>
    <col min="12295" max="12308" width="6" style="2" customWidth="1"/>
    <col min="12309" max="12547" width="5.42578125" style="2"/>
    <col min="12548" max="12548" width="5.7109375" style="2" customWidth="1"/>
    <col min="12549" max="12549" width="44.42578125" style="2" customWidth="1"/>
    <col min="12550" max="12550" width="7.28515625" style="2" customWidth="1"/>
    <col min="12551" max="12564" width="6" style="2" customWidth="1"/>
    <col min="12565" max="12803" width="5.42578125" style="2"/>
    <col min="12804" max="12804" width="5.7109375" style="2" customWidth="1"/>
    <col min="12805" max="12805" width="44.42578125" style="2" customWidth="1"/>
    <col min="12806" max="12806" width="7.28515625" style="2" customWidth="1"/>
    <col min="12807" max="12820" width="6" style="2" customWidth="1"/>
    <col min="12821" max="13059" width="5.42578125" style="2"/>
    <col min="13060" max="13060" width="5.7109375" style="2" customWidth="1"/>
    <col min="13061" max="13061" width="44.42578125" style="2" customWidth="1"/>
    <col min="13062" max="13062" width="7.28515625" style="2" customWidth="1"/>
    <col min="13063" max="13076" width="6" style="2" customWidth="1"/>
    <col min="13077" max="13315" width="5.42578125" style="2"/>
    <col min="13316" max="13316" width="5.7109375" style="2" customWidth="1"/>
    <col min="13317" max="13317" width="44.42578125" style="2" customWidth="1"/>
    <col min="13318" max="13318" width="7.28515625" style="2" customWidth="1"/>
    <col min="13319" max="13332" width="6" style="2" customWidth="1"/>
    <col min="13333" max="13571" width="5.42578125" style="2"/>
    <col min="13572" max="13572" width="5.7109375" style="2" customWidth="1"/>
    <col min="13573" max="13573" width="44.42578125" style="2" customWidth="1"/>
    <col min="13574" max="13574" width="7.28515625" style="2" customWidth="1"/>
    <col min="13575" max="13588" width="6" style="2" customWidth="1"/>
    <col min="13589" max="13827" width="5.42578125" style="2"/>
    <col min="13828" max="13828" width="5.7109375" style="2" customWidth="1"/>
    <col min="13829" max="13829" width="44.42578125" style="2" customWidth="1"/>
    <col min="13830" max="13830" width="7.28515625" style="2" customWidth="1"/>
    <col min="13831" max="13844" width="6" style="2" customWidth="1"/>
    <col min="13845" max="14083" width="5.42578125" style="2"/>
    <col min="14084" max="14084" width="5.7109375" style="2" customWidth="1"/>
    <col min="14085" max="14085" width="44.42578125" style="2" customWidth="1"/>
    <col min="14086" max="14086" width="7.28515625" style="2" customWidth="1"/>
    <col min="14087" max="14100" width="6" style="2" customWidth="1"/>
    <col min="14101" max="14339" width="5.42578125" style="2"/>
    <col min="14340" max="14340" width="5.7109375" style="2" customWidth="1"/>
    <col min="14341" max="14341" width="44.42578125" style="2" customWidth="1"/>
    <col min="14342" max="14342" width="7.28515625" style="2" customWidth="1"/>
    <col min="14343" max="14356" width="6" style="2" customWidth="1"/>
    <col min="14357" max="14595" width="5.42578125" style="2"/>
    <col min="14596" max="14596" width="5.7109375" style="2" customWidth="1"/>
    <col min="14597" max="14597" width="44.42578125" style="2" customWidth="1"/>
    <col min="14598" max="14598" width="7.28515625" style="2" customWidth="1"/>
    <col min="14599" max="14612" width="6" style="2" customWidth="1"/>
    <col min="14613" max="14851" width="5.42578125" style="2"/>
    <col min="14852" max="14852" width="5.7109375" style="2" customWidth="1"/>
    <col min="14853" max="14853" width="44.42578125" style="2" customWidth="1"/>
    <col min="14854" max="14854" width="7.28515625" style="2" customWidth="1"/>
    <col min="14855" max="14868" width="6" style="2" customWidth="1"/>
    <col min="14869" max="15107" width="5.42578125" style="2"/>
    <col min="15108" max="15108" width="5.7109375" style="2" customWidth="1"/>
    <col min="15109" max="15109" width="44.42578125" style="2" customWidth="1"/>
    <col min="15110" max="15110" width="7.28515625" style="2" customWidth="1"/>
    <col min="15111" max="15124" width="6" style="2" customWidth="1"/>
    <col min="15125" max="15363" width="5.42578125" style="2"/>
    <col min="15364" max="15364" width="5.7109375" style="2" customWidth="1"/>
    <col min="15365" max="15365" width="44.42578125" style="2" customWidth="1"/>
    <col min="15366" max="15366" width="7.28515625" style="2" customWidth="1"/>
    <col min="15367" max="15380" width="6" style="2" customWidth="1"/>
    <col min="15381" max="15619" width="5.42578125" style="2"/>
    <col min="15620" max="15620" width="5.7109375" style="2" customWidth="1"/>
    <col min="15621" max="15621" width="44.42578125" style="2" customWidth="1"/>
    <col min="15622" max="15622" width="7.28515625" style="2" customWidth="1"/>
    <col min="15623" max="15636" width="6" style="2" customWidth="1"/>
    <col min="15637" max="15875" width="5.42578125" style="2"/>
    <col min="15876" max="15876" width="5.7109375" style="2" customWidth="1"/>
    <col min="15877" max="15877" width="44.42578125" style="2" customWidth="1"/>
    <col min="15878" max="15878" width="7.28515625" style="2" customWidth="1"/>
    <col min="15879" max="15892" width="6" style="2" customWidth="1"/>
    <col min="15893" max="16131" width="5.42578125" style="2"/>
    <col min="16132" max="16132" width="5.7109375" style="2" customWidth="1"/>
    <col min="16133" max="16133" width="44.42578125" style="2" customWidth="1"/>
    <col min="16134" max="16134" width="7.28515625" style="2" customWidth="1"/>
    <col min="16135" max="16148" width="6" style="2" customWidth="1"/>
    <col min="16149" max="16384" width="5.42578125" style="2"/>
  </cols>
  <sheetData>
    <row r="1" spans="1:93" s="61" customFormat="1" ht="24.95" customHeight="1" x14ac:dyDescent="0.2">
      <c r="A1" s="1015" t="s">
        <v>238</v>
      </c>
      <c r="B1" s="1015"/>
      <c r="C1" s="1015"/>
      <c r="D1" s="1015"/>
      <c r="E1" s="1015"/>
      <c r="F1" s="1015"/>
      <c r="G1" s="1015"/>
      <c r="H1" s="1015"/>
      <c r="I1" s="1015"/>
      <c r="J1" s="1015"/>
      <c r="K1" s="1015"/>
      <c r="L1" s="1015"/>
      <c r="M1" s="1015"/>
      <c r="N1" s="1015"/>
      <c r="O1" s="1015"/>
      <c r="P1" s="1015"/>
      <c r="Q1" s="1015"/>
      <c r="R1" s="161"/>
      <c r="T1" s="1039" t="s">
        <v>255</v>
      </c>
      <c r="U1" s="1039"/>
      <c r="W1" s="278"/>
    </row>
    <row r="2" spans="1:93" ht="9" customHeight="1" x14ac:dyDescent="0.25">
      <c r="A2" s="1040"/>
      <c r="B2" s="1040"/>
      <c r="C2" s="163"/>
      <c r="D2" s="163"/>
      <c r="E2" s="163"/>
      <c r="F2" s="163"/>
      <c r="G2" s="163"/>
      <c r="H2" s="163"/>
      <c r="I2" s="163"/>
      <c r="J2" s="163"/>
      <c r="K2" s="163"/>
      <c r="L2" s="163"/>
      <c r="M2" s="212"/>
      <c r="N2" s="212"/>
      <c r="O2" s="212"/>
      <c r="P2" s="212"/>
      <c r="Q2" s="212"/>
      <c r="R2" s="1041"/>
      <c r="S2" s="1041"/>
      <c r="T2" s="1041"/>
      <c r="U2" s="1041"/>
    </row>
    <row r="3" spans="1:93" s="62" customFormat="1" ht="27.75" customHeight="1" x14ac:dyDescent="0.2">
      <c r="A3" s="1020" t="s">
        <v>235</v>
      </c>
      <c r="B3" s="1042" t="s">
        <v>39</v>
      </c>
      <c r="C3" s="1044" t="s">
        <v>44</v>
      </c>
      <c r="D3" s="1026" t="s">
        <v>3</v>
      </c>
      <c r="E3" s="1027"/>
      <c r="F3" s="1027"/>
      <c r="G3" s="1028"/>
      <c r="H3" s="1026" t="s">
        <v>138</v>
      </c>
      <c r="I3" s="1027"/>
      <c r="J3" s="1027"/>
      <c r="K3" s="1027"/>
      <c r="L3" s="1027"/>
      <c r="M3" s="1027"/>
      <c r="N3" s="1027"/>
      <c r="O3" s="1027"/>
      <c r="P3" s="1027"/>
      <c r="Q3" s="1027"/>
      <c r="R3" s="1046" t="s">
        <v>5</v>
      </c>
      <c r="S3" s="1046"/>
      <c r="T3" s="1046"/>
      <c r="U3" s="1046"/>
      <c r="W3" s="279"/>
    </row>
    <row r="4" spans="1:93" s="62" customFormat="1" ht="22.5" customHeight="1" x14ac:dyDescent="0.2">
      <c r="A4" s="1021"/>
      <c r="B4" s="1043"/>
      <c r="C4" s="1045"/>
      <c r="D4" s="1047" t="s">
        <v>71</v>
      </c>
      <c r="E4" s="1013" t="s">
        <v>149</v>
      </c>
      <c r="F4" s="1013" t="s">
        <v>559</v>
      </c>
      <c r="G4" s="1319" t="s">
        <v>237</v>
      </c>
      <c r="H4" s="1319" t="s">
        <v>355</v>
      </c>
      <c r="I4" s="1319" t="s">
        <v>104</v>
      </c>
      <c r="J4" s="1319" t="s">
        <v>356</v>
      </c>
      <c r="K4" s="1319" t="s">
        <v>966</v>
      </c>
      <c r="L4" s="1319" t="s">
        <v>967</v>
      </c>
      <c r="M4" s="1319" t="s">
        <v>371</v>
      </c>
      <c r="N4" s="1319" t="s">
        <v>358</v>
      </c>
      <c r="O4" s="1319" t="s">
        <v>41</v>
      </c>
      <c r="P4" s="1319" t="s">
        <v>40</v>
      </c>
      <c r="Q4" s="1319" t="s">
        <v>12</v>
      </c>
      <c r="R4" s="1013" t="s">
        <v>142</v>
      </c>
      <c r="S4" s="1049" t="s">
        <v>15</v>
      </c>
      <c r="T4" s="1049"/>
      <c r="U4" s="1050"/>
      <c r="W4" s="279"/>
    </row>
    <row r="5" spans="1:93" s="827" customFormat="1" ht="126" customHeight="1" x14ac:dyDescent="0.2">
      <c r="A5" s="1021"/>
      <c r="B5" s="1043"/>
      <c r="C5" s="1045"/>
      <c r="D5" s="1048"/>
      <c r="E5" s="1014"/>
      <c r="F5" s="1014"/>
      <c r="G5" s="1320"/>
      <c r="H5" s="1320"/>
      <c r="I5" s="1320"/>
      <c r="J5" s="1320"/>
      <c r="K5" s="1320"/>
      <c r="L5" s="1320"/>
      <c r="M5" s="1320"/>
      <c r="N5" s="1320"/>
      <c r="O5" s="1320"/>
      <c r="P5" s="1320"/>
      <c r="Q5" s="1320"/>
      <c r="R5" s="1014"/>
      <c r="S5" s="179" t="s">
        <v>17</v>
      </c>
      <c r="T5" s="179" t="s">
        <v>18</v>
      </c>
      <c r="U5" s="179" t="s">
        <v>969</v>
      </c>
      <c r="V5" s="888"/>
      <c r="W5" s="889"/>
      <c r="X5" s="888"/>
    </row>
    <row r="6" spans="1:93" s="15" customFormat="1" ht="15" customHeight="1" x14ac:dyDescent="0.2">
      <c r="A6" s="207">
        <v>1</v>
      </c>
      <c r="B6" s="207">
        <v>2</v>
      </c>
      <c r="C6" s="207">
        <v>3</v>
      </c>
      <c r="D6" s="207">
        <v>4</v>
      </c>
      <c r="E6" s="207">
        <v>5</v>
      </c>
      <c r="F6" s="207">
        <v>6</v>
      </c>
      <c r="G6" s="207">
        <v>7</v>
      </c>
      <c r="H6" s="207">
        <v>8</v>
      </c>
      <c r="I6" s="207">
        <v>9</v>
      </c>
      <c r="J6" s="207">
        <v>10</v>
      </c>
      <c r="K6" s="207">
        <v>11</v>
      </c>
      <c r="L6" s="207">
        <v>12</v>
      </c>
      <c r="M6" s="207">
        <v>13</v>
      </c>
      <c r="N6" s="207">
        <v>14</v>
      </c>
      <c r="O6" s="207">
        <v>15</v>
      </c>
      <c r="P6" s="207">
        <v>16</v>
      </c>
      <c r="Q6" s="207">
        <v>17</v>
      </c>
      <c r="R6" s="207">
        <v>18</v>
      </c>
      <c r="S6" s="207">
        <v>19</v>
      </c>
      <c r="T6" s="207">
        <v>20</v>
      </c>
      <c r="U6" s="207">
        <v>21</v>
      </c>
      <c r="V6" s="890"/>
      <c r="W6" s="891"/>
      <c r="X6" s="89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row>
    <row r="7" spans="1:93" s="63" customFormat="1" ht="19.5" customHeight="1" x14ac:dyDescent="0.2">
      <c r="A7" s="167" t="s">
        <v>19</v>
      </c>
      <c r="B7" s="213" t="s">
        <v>39</v>
      </c>
      <c r="C7" s="1315"/>
      <c r="D7" s="1315"/>
      <c r="E7" s="1315"/>
      <c r="F7" s="1315"/>
      <c r="G7" s="1315"/>
      <c r="H7" s="1315"/>
      <c r="I7" s="1315"/>
      <c r="J7" s="1315"/>
      <c r="K7" s="1315"/>
      <c r="L7" s="1315"/>
      <c r="M7" s="1315"/>
      <c r="N7" s="1315"/>
      <c r="O7" s="1315"/>
      <c r="P7" s="1315"/>
      <c r="Q7" s="1315"/>
      <c r="R7" s="1315"/>
      <c r="S7" s="1315"/>
      <c r="T7" s="1315"/>
      <c r="U7" s="1315"/>
      <c r="V7" s="885" t="str">
        <f>IF(AND(H7&lt;=C7,I7&lt;=C7,J7&lt;=C7,K7&lt;=C7,L7&lt;=C7,M7&lt;=C7,N7&lt;=C7,O7&lt;=C7,P7&lt;=C7,Q7&lt;=C7,R7&lt;=C7),"Đúng","Sai")</f>
        <v>Đúng</v>
      </c>
      <c r="W7" s="885" t="str">
        <f>IF(AND(S7&lt;=R7,T7&lt;=S7,U7&lt;=S7),"Đúng","Sai")</f>
        <v>Đúng</v>
      </c>
      <c r="X7" s="892"/>
    </row>
    <row r="8" spans="1:93" s="64" customFormat="1" ht="29.25" customHeight="1" x14ac:dyDescent="0.2">
      <c r="A8" s="149"/>
      <c r="B8" s="144" t="s">
        <v>38</v>
      </c>
      <c r="C8" s="1315"/>
      <c r="D8" s="1316"/>
      <c r="E8" s="1317"/>
      <c r="F8" s="1317"/>
      <c r="G8" s="1317"/>
      <c r="H8" s="1316"/>
      <c r="I8" s="1316"/>
      <c r="J8" s="1316"/>
      <c r="K8" s="1316"/>
      <c r="L8" s="1316"/>
      <c r="M8" s="1316"/>
      <c r="N8" s="1316"/>
      <c r="O8" s="1316"/>
      <c r="P8" s="1316"/>
      <c r="Q8" s="1316"/>
      <c r="R8" s="1316"/>
      <c r="S8" s="1316"/>
      <c r="T8" s="1316"/>
      <c r="U8" s="1316"/>
      <c r="V8" s="885" t="str">
        <f t="shared" ref="V8:V16" si="0">IF(AND(H8&lt;=C8,I8&lt;=C8,J8&lt;=C8,K8&lt;=C8,L8&lt;=C8,M8&lt;=C8,N8&lt;=C8,O8&lt;=C8,P8&lt;=C8,Q8&lt;=C8,R8&lt;=C8),"Đúng","Sai")</f>
        <v>Đúng</v>
      </c>
      <c r="W8" s="885" t="str">
        <f t="shared" ref="W8:W16" si="1">IF(AND(S8&lt;=R8,T8&lt;=S8,U8&lt;=S8),"Đúng","Sai")</f>
        <v>Đúng</v>
      </c>
      <c r="X8" s="893"/>
    </row>
    <row r="9" spans="1:93" s="5" customFormat="1" ht="29.25" customHeight="1" x14ac:dyDescent="0.2">
      <c r="A9" s="149"/>
      <c r="B9" s="144" t="s">
        <v>145</v>
      </c>
      <c r="C9" s="1315"/>
      <c r="D9" s="1317"/>
      <c r="E9" s="1317"/>
      <c r="F9" s="1317"/>
      <c r="G9" s="1317"/>
      <c r="H9" s="1317"/>
      <c r="I9" s="1317"/>
      <c r="J9" s="1317"/>
      <c r="K9" s="1317"/>
      <c r="L9" s="1317"/>
      <c r="M9" s="1317"/>
      <c r="N9" s="1317"/>
      <c r="O9" s="1317"/>
      <c r="P9" s="1317"/>
      <c r="Q9" s="1317"/>
      <c r="R9" s="1316"/>
      <c r="S9" s="1317"/>
      <c r="T9" s="1317"/>
      <c r="U9" s="1317"/>
      <c r="V9" s="885" t="str">
        <f t="shared" si="0"/>
        <v>Đúng</v>
      </c>
      <c r="W9" s="885" t="str">
        <f t="shared" si="1"/>
        <v>Đúng</v>
      </c>
      <c r="X9" s="894"/>
    </row>
    <row r="10" spans="1:93" s="5" customFormat="1" ht="29.25" customHeight="1" x14ac:dyDescent="0.2">
      <c r="A10" s="149"/>
      <c r="B10" s="144" t="s">
        <v>8</v>
      </c>
      <c r="C10" s="1315"/>
      <c r="D10" s="1317"/>
      <c r="E10" s="1317"/>
      <c r="F10" s="1317"/>
      <c r="G10" s="1317"/>
      <c r="H10" s="1317"/>
      <c r="I10" s="1317"/>
      <c r="J10" s="1317"/>
      <c r="K10" s="1317"/>
      <c r="L10" s="1317"/>
      <c r="M10" s="1317"/>
      <c r="N10" s="1317"/>
      <c r="O10" s="1317"/>
      <c r="P10" s="1317"/>
      <c r="Q10" s="1317"/>
      <c r="R10" s="1316"/>
      <c r="S10" s="1317"/>
      <c r="T10" s="1317"/>
      <c r="U10" s="1317"/>
      <c r="V10" s="885" t="str">
        <f t="shared" si="0"/>
        <v>Đúng</v>
      </c>
      <c r="W10" s="885" t="str">
        <f t="shared" si="1"/>
        <v>Đúng</v>
      </c>
      <c r="X10" s="894"/>
    </row>
    <row r="11" spans="1:93" s="5" customFormat="1" ht="29.25" customHeight="1" x14ac:dyDescent="0.2">
      <c r="A11" s="149"/>
      <c r="B11" s="144" t="s">
        <v>559</v>
      </c>
      <c r="C11" s="1315"/>
      <c r="D11" s="1317"/>
      <c r="E11" s="1317"/>
      <c r="F11" s="1317"/>
      <c r="G11" s="1317"/>
      <c r="H11" s="1317"/>
      <c r="I11" s="1317"/>
      <c r="J11" s="1317"/>
      <c r="K11" s="1317"/>
      <c r="L11" s="1317"/>
      <c r="M11" s="1317"/>
      <c r="N11" s="1317"/>
      <c r="O11" s="1317"/>
      <c r="P11" s="1317"/>
      <c r="Q11" s="1317"/>
      <c r="R11" s="1316"/>
      <c r="S11" s="1317"/>
      <c r="T11" s="1317"/>
      <c r="U11" s="1317"/>
      <c r="V11" s="885" t="str">
        <f t="shared" si="0"/>
        <v>Đúng</v>
      </c>
      <c r="W11" s="885" t="str">
        <f t="shared" si="1"/>
        <v>Đúng</v>
      </c>
      <c r="X11" s="894"/>
    </row>
    <row r="12" spans="1:93" s="5" customFormat="1" ht="29.25" customHeight="1" x14ac:dyDescent="0.2">
      <c r="A12" s="149"/>
      <c r="B12" s="144" t="s">
        <v>560</v>
      </c>
      <c r="C12" s="1315"/>
      <c r="D12" s="1317"/>
      <c r="E12" s="1317"/>
      <c r="F12" s="1317"/>
      <c r="G12" s="1317"/>
      <c r="H12" s="1317"/>
      <c r="I12" s="1317"/>
      <c r="J12" s="1317"/>
      <c r="K12" s="1317"/>
      <c r="L12" s="1317"/>
      <c r="M12" s="1317"/>
      <c r="N12" s="1317"/>
      <c r="O12" s="1317"/>
      <c r="P12" s="1317"/>
      <c r="Q12" s="1317"/>
      <c r="R12" s="1316"/>
      <c r="S12" s="1317"/>
      <c r="T12" s="1317"/>
      <c r="U12" s="1317"/>
      <c r="V12" s="885" t="str">
        <f t="shared" si="0"/>
        <v>Đúng</v>
      </c>
      <c r="W12" s="885" t="str">
        <f t="shared" si="1"/>
        <v>Đúng</v>
      </c>
      <c r="X12" s="894"/>
    </row>
    <row r="13" spans="1:93" s="5" customFormat="1" ht="29.25" customHeight="1" x14ac:dyDescent="0.2">
      <c r="A13" s="149"/>
      <c r="B13" s="144" t="s">
        <v>237</v>
      </c>
      <c r="C13" s="1315"/>
      <c r="D13" s="1317"/>
      <c r="E13" s="1317"/>
      <c r="F13" s="1317"/>
      <c r="G13" s="1317"/>
      <c r="H13" s="1317"/>
      <c r="I13" s="1317"/>
      <c r="J13" s="1317"/>
      <c r="K13" s="1317"/>
      <c r="L13" s="1317"/>
      <c r="M13" s="1317"/>
      <c r="N13" s="1317"/>
      <c r="O13" s="1317"/>
      <c r="P13" s="1317"/>
      <c r="Q13" s="1317"/>
      <c r="R13" s="1316"/>
      <c r="S13" s="1317"/>
      <c r="T13" s="1317"/>
      <c r="U13" s="1317"/>
      <c r="V13" s="885" t="str">
        <f t="shared" si="0"/>
        <v>Đúng</v>
      </c>
      <c r="W13" s="885" t="str">
        <f t="shared" si="1"/>
        <v>Đúng</v>
      </c>
      <c r="X13" s="894"/>
    </row>
    <row r="14" spans="1:93" s="5" customFormat="1" ht="29.25" customHeight="1" x14ac:dyDescent="0.2">
      <c r="A14" s="149"/>
      <c r="B14" s="1321" t="s">
        <v>9</v>
      </c>
      <c r="C14" s="1315"/>
      <c r="D14" s="1317"/>
      <c r="E14" s="1317"/>
      <c r="F14" s="1317"/>
      <c r="G14" s="1317"/>
      <c r="H14" s="1317"/>
      <c r="I14" s="1317"/>
      <c r="J14" s="1317"/>
      <c r="K14" s="1317"/>
      <c r="L14" s="1317"/>
      <c r="M14" s="1317"/>
      <c r="N14" s="1317"/>
      <c r="O14" s="1317"/>
      <c r="P14" s="1317"/>
      <c r="Q14" s="1317"/>
      <c r="R14" s="1316"/>
      <c r="S14" s="1317"/>
      <c r="T14" s="1317"/>
      <c r="U14" s="1317"/>
      <c r="V14" s="885" t="str">
        <f t="shared" si="0"/>
        <v>Đúng</v>
      </c>
      <c r="W14" s="885" t="str">
        <f t="shared" si="1"/>
        <v>Đúng</v>
      </c>
      <c r="X14" s="894"/>
    </row>
    <row r="15" spans="1:93" s="5" customFormat="1" ht="29.25" customHeight="1" x14ac:dyDescent="0.2">
      <c r="A15" s="149"/>
      <c r="B15" s="1321" t="s">
        <v>248</v>
      </c>
      <c r="C15" s="1315"/>
      <c r="D15" s="1317"/>
      <c r="E15" s="1317"/>
      <c r="F15" s="1317"/>
      <c r="G15" s="1317"/>
      <c r="H15" s="1317"/>
      <c r="I15" s="1317"/>
      <c r="J15" s="1317"/>
      <c r="K15" s="1317"/>
      <c r="L15" s="1317"/>
      <c r="M15" s="1317"/>
      <c r="N15" s="1317"/>
      <c r="O15" s="1317"/>
      <c r="P15" s="1317"/>
      <c r="Q15" s="1317"/>
      <c r="R15" s="1316"/>
      <c r="S15" s="1317"/>
      <c r="T15" s="1317"/>
      <c r="U15" s="1317"/>
      <c r="V15" s="885" t="str">
        <f t="shared" si="0"/>
        <v>Đúng</v>
      </c>
      <c r="W15" s="885" t="str">
        <f t="shared" si="1"/>
        <v>Đúng</v>
      </c>
      <c r="X15" s="894"/>
    </row>
    <row r="16" spans="1:93" s="5" customFormat="1" ht="29.25" customHeight="1" x14ac:dyDescent="0.2">
      <c r="A16" s="149"/>
      <c r="B16" s="1322" t="s">
        <v>294</v>
      </c>
      <c r="C16" s="1315"/>
      <c r="D16" s="1317"/>
      <c r="E16" s="1317"/>
      <c r="F16" s="1317"/>
      <c r="G16" s="1317"/>
      <c r="H16" s="1317"/>
      <c r="I16" s="1317"/>
      <c r="J16" s="1317"/>
      <c r="K16" s="1317"/>
      <c r="L16" s="1317"/>
      <c r="M16" s="1317"/>
      <c r="N16" s="1317"/>
      <c r="O16" s="1317"/>
      <c r="P16" s="1317"/>
      <c r="Q16" s="1317"/>
      <c r="R16" s="1316"/>
      <c r="S16" s="1317"/>
      <c r="T16" s="1317"/>
      <c r="U16" s="1317"/>
      <c r="V16" s="885" t="str">
        <f t="shared" si="0"/>
        <v>Đúng</v>
      </c>
      <c r="W16" s="885" t="str">
        <f t="shared" si="1"/>
        <v>Đúng</v>
      </c>
      <c r="X16" s="894"/>
    </row>
    <row r="17" spans="1:24" s="5" customFormat="1" ht="18" customHeight="1" x14ac:dyDescent="0.2">
      <c r="A17" s="167" t="s">
        <v>23</v>
      </c>
      <c r="B17" s="187" t="s">
        <v>5</v>
      </c>
      <c r="C17" s="1318"/>
      <c r="D17" s="1318"/>
      <c r="E17" s="1318"/>
      <c r="F17" s="1318"/>
      <c r="G17" s="1318"/>
      <c r="H17" s="1318"/>
      <c r="I17" s="1318"/>
      <c r="J17" s="1318"/>
      <c r="K17" s="1318"/>
      <c r="L17" s="1318"/>
      <c r="M17" s="1318"/>
      <c r="N17" s="1318"/>
      <c r="O17" s="1318"/>
      <c r="P17" s="1318"/>
      <c r="Q17" s="1318"/>
      <c r="R17" s="1318"/>
      <c r="S17" s="1318"/>
      <c r="T17" s="1318"/>
      <c r="U17" s="1318"/>
      <c r="V17" s="892"/>
      <c r="W17" s="895"/>
      <c r="X17" s="894"/>
    </row>
    <row r="18" spans="1:24" s="5" customFormat="1" ht="24.95" customHeight="1" x14ac:dyDescent="0.2">
      <c r="A18" s="146"/>
      <c r="B18" s="144" t="s">
        <v>142</v>
      </c>
      <c r="C18" s="1315"/>
      <c r="D18" s="1317"/>
      <c r="E18" s="1317"/>
      <c r="F18" s="1317"/>
      <c r="G18" s="1317"/>
      <c r="H18" s="1317"/>
      <c r="I18" s="1317"/>
      <c r="J18" s="1317"/>
      <c r="K18" s="1317"/>
      <c r="L18" s="1317"/>
      <c r="M18" s="1317"/>
      <c r="N18" s="1317"/>
      <c r="O18" s="1317"/>
      <c r="P18" s="1317"/>
      <c r="Q18" s="1317"/>
      <c r="R18" s="1317"/>
      <c r="S18" s="1317"/>
      <c r="T18" s="1317"/>
      <c r="U18" s="1317"/>
      <c r="V18" s="892"/>
      <c r="W18" s="895"/>
      <c r="X18" s="894"/>
    </row>
    <row r="19" spans="1:24" s="5" customFormat="1" ht="24.95" customHeight="1" x14ac:dyDescent="0.2">
      <c r="A19" s="146"/>
      <c r="B19" s="144" t="s">
        <v>17</v>
      </c>
      <c r="C19" s="1315"/>
      <c r="D19" s="1317"/>
      <c r="E19" s="1317"/>
      <c r="F19" s="1317"/>
      <c r="G19" s="1317"/>
      <c r="H19" s="1317"/>
      <c r="I19" s="1317"/>
      <c r="J19" s="1317"/>
      <c r="K19" s="1317"/>
      <c r="L19" s="1317"/>
      <c r="M19" s="1317"/>
      <c r="N19" s="1317"/>
      <c r="O19" s="1317"/>
      <c r="P19" s="1317"/>
      <c r="Q19" s="1317"/>
      <c r="R19" s="1317"/>
      <c r="S19" s="1317"/>
      <c r="T19" s="1317"/>
      <c r="U19" s="1317"/>
      <c r="V19" s="892"/>
      <c r="W19" s="895"/>
      <c r="X19" s="894"/>
    </row>
    <row r="20" spans="1:24" s="5" customFormat="1" ht="24.95" customHeight="1" x14ac:dyDescent="0.2">
      <c r="A20" s="146"/>
      <c r="B20" s="144" t="s">
        <v>18</v>
      </c>
      <c r="C20" s="1315"/>
      <c r="D20" s="1317"/>
      <c r="E20" s="1317"/>
      <c r="F20" s="1317"/>
      <c r="G20" s="1317"/>
      <c r="H20" s="1317"/>
      <c r="I20" s="1317"/>
      <c r="J20" s="1317"/>
      <c r="K20" s="1317"/>
      <c r="L20" s="1317"/>
      <c r="M20" s="1317"/>
      <c r="N20" s="1317"/>
      <c r="O20" s="1317"/>
      <c r="P20" s="1317"/>
      <c r="Q20" s="1317"/>
      <c r="R20" s="1317"/>
      <c r="S20" s="1317"/>
      <c r="T20" s="1317"/>
      <c r="U20" s="1317"/>
      <c r="V20" s="892"/>
      <c r="W20" s="895"/>
      <c r="X20" s="894"/>
    </row>
    <row r="21" spans="1:24" s="5" customFormat="1" ht="24.95" customHeight="1" x14ac:dyDescent="0.2">
      <c r="A21" s="185"/>
      <c r="B21" s="186" t="s">
        <v>969</v>
      </c>
      <c r="C21" s="1315"/>
      <c r="D21" s="1317"/>
      <c r="E21" s="1317"/>
      <c r="F21" s="1317"/>
      <c r="G21" s="1317"/>
      <c r="H21" s="1317"/>
      <c r="I21" s="1317"/>
      <c r="J21" s="1317"/>
      <c r="K21" s="1317"/>
      <c r="L21" s="1317"/>
      <c r="M21" s="1317"/>
      <c r="N21" s="1317"/>
      <c r="O21" s="1317"/>
      <c r="P21" s="1317"/>
      <c r="Q21" s="1317"/>
      <c r="R21" s="1317"/>
      <c r="S21" s="1317"/>
      <c r="T21" s="1317"/>
      <c r="U21" s="1317"/>
      <c r="V21" s="63"/>
      <c r="W21" s="278"/>
    </row>
    <row r="22" spans="1:24" ht="24" customHeight="1" x14ac:dyDescent="0.25">
      <c r="B22" s="884"/>
      <c r="C22" s="885" t="str">
        <f t="shared" ref="C22:Q22" si="2">IF(AND(C20&lt;=C19,C19&lt;=C18,C18&lt;=C7),"Đúng","Sai")</f>
        <v>Đúng</v>
      </c>
      <c r="D22" s="885" t="str">
        <f t="shared" si="2"/>
        <v>Đúng</v>
      </c>
      <c r="E22" s="885" t="str">
        <f t="shared" si="2"/>
        <v>Đúng</v>
      </c>
      <c r="F22" s="885" t="str">
        <f t="shared" si="2"/>
        <v>Đúng</v>
      </c>
      <c r="G22" s="885" t="str">
        <f t="shared" si="2"/>
        <v>Đúng</v>
      </c>
      <c r="H22" s="885" t="str">
        <f t="shared" si="2"/>
        <v>Đúng</v>
      </c>
      <c r="I22" s="885" t="str">
        <f t="shared" si="2"/>
        <v>Đúng</v>
      </c>
      <c r="J22" s="885" t="str">
        <f t="shared" si="2"/>
        <v>Đúng</v>
      </c>
      <c r="K22" s="885" t="str">
        <f t="shared" si="2"/>
        <v>Đúng</v>
      </c>
      <c r="L22" s="885" t="str">
        <f t="shared" si="2"/>
        <v>Đúng</v>
      </c>
      <c r="M22" s="885" t="str">
        <f t="shared" si="2"/>
        <v>Đúng</v>
      </c>
      <c r="N22" s="885" t="str">
        <f t="shared" si="2"/>
        <v>Đúng</v>
      </c>
      <c r="O22" s="885" t="str">
        <f t="shared" si="2"/>
        <v>Đúng</v>
      </c>
      <c r="P22" s="885" t="str">
        <f t="shared" si="2"/>
        <v>Đúng</v>
      </c>
      <c r="Q22" s="885" t="str">
        <f t="shared" si="2"/>
        <v>Đúng</v>
      </c>
      <c r="R22" s="886"/>
    </row>
    <row r="23" spans="1:24" s="8" customFormat="1" ht="15.75" customHeight="1" x14ac:dyDescent="0.2">
      <c r="A23" s="9"/>
      <c r="B23" s="887"/>
      <c r="C23" s="885" t="str">
        <f>IF(R7=C18, "Đúng", "Sai")</f>
        <v>Đúng</v>
      </c>
      <c r="D23" s="887"/>
      <c r="E23" s="887"/>
      <c r="F23" s="887"/>
      <c r="G23" s="887"/>
      <c r="H23" s="887"/>
      <c r="I23" s="887"/>
      <c r="J23" s="887"/>
      <c r="K23" s="887"/>
      <c r="L23" s="887"/>
      <c r="M23" s="887"/>
      <c r="N23" s="887"/>
      <c r="O23" s="887"/>
      <c r="P23" s="887"/>
      <c r="Q23" s="887"/>
      <c r="R23" s="887"/>
      <c r="V23" s="6"/>
      <c r="W23" s="6"/>
    </row>
    <row r="24" spans="1:24" s="8" customFormat="1" ht="15.75" customHeight="1" x14ac:dyDescent="0.2">
      <c r="A24" s="9"/>
      <c r="B24" s="887"/>
      <c r="C24" s="885" t="str">
        <f>IF(S7=C19, "Đúng", "Sai")</f>
        <v>Đúng</v>
      </c>
      <c r="D24" s="887"/>
      <c r="E24" s="887"/>
      <c r="F24" s="887"/>
      <c r="G24" s="887"/>
      <c r="H24" s="887"/>
      <c r="I24" s="887"/>
      <c r="J24" s="887"/>
      <c r="K24" s="887"/>
      <c r="L24" s="887"/>
      <c r="M24" s="887"/>
      <c r="N24" s="887"/>
      <c r="O24" s="887"/>
      <c r="P24" s="887"/>
      <c r="Q24" s="887"/>
      <c r="R24" s="887"/>
      <c r="V24" s="6"/>
      <c r="W24" s="6"/>
    </row>
    <row r="25" spans="1:24" s="8" customFormat="1" ht="16.5" customHeight="1" x14ac:dyDescent="0.2">
      <c r="A25" s="9"/>
      <c r="B25" s="887"/>
      <c r="C25" s="885" t="str">
        <f>IF(T7=C20, "Đúng", "Sai")</f>
        <v>Đúng</v>
      </c>
      <c r="D25" s="887"/>
      <c r="E25" s="887"/>
      <c r="F25" s="887"/>
      <c r="G25" s="887"/>
      <c r="H25" s="887"/>
      <c r="I25" s="887"/>
      <c r="J25" s="887"/>
      <c r="K25" s="887"/>
      <c r="L25" s="887"/>
      <c r="M25" s="887"/>
      <c r="N25" s="887"/>
      <c r="O25" s="887"/>
      <c r="P25" s="887"/>
      <c r="Q25" s="887"/>
      <c r="R25" s="887"/>
      <c r="V25" s="6"/>
      <c r="W25" s="6"/>
    </row>
    <row r="26" spans="1:24" x14ac:dyDescent="0.25">
      <c r="B26" s="884"/>
      <c r="C26" s="885" t="str">
        <f>IF(U7=C21, "Đúng", "Sai")</f>
        <v>Đúng</v>
      </c>
      <c r="D26" s="884"/>
      <c r="E26" s="884"/>
      <c r="F26" s="884"/>
      <c r="G26" s="884"/>
      <c r="H26" s="884"/>
      <c r="I26" s="884"/>
      <c r="J26" s="884"/>
      <c r="K26" s="884"/>
      <c r="L26" s="884"/>
      <c r="M26" s="884"/>
      <c r="N26" s="884"/>
      <c r="O26" s="884"/>
      <c r="P26" s="884"/>
      <c r="Q26" s="884"/>
      <c r="R26" s="884"/>
    </row>
  </sheetData>
  <sheetProtection formatCells="0" formatColumns="0" formatRows="0"/>
  <mergeCells count="26">
    <mergeCell ref="D3:G3"/>
    <mergeCell ref="H3:Q3"/>
    <mergeCell ref="R3:U3"/>
    <mergeCell ref="D4:D5"/>
    <mergeCell ref="E4:E5"/>
    <mergeCell ref="F4:F5"/>
    <mergeCell ref="G4:G5"/>
    <mergeCell ref="H4:H5"/>
    <mergeCell ref="S4:U4"/>
    <mergeCell ref="L4:L5"/>
    <mergeCell ref="T1:U1"/>
    <mergeCell ref="R4:R5"/>
    <mergeCell ref="I4:I5"/>
    <mergeCell ref="P4:P5"/>
    <mergeCell ref="J4:J5"/>
    <mergeCell ref="K4:K5"/>
    <mergeCell ref="M4:M5"/>
    <mergeCell ref="N4:N5"/>
    <mergeCell ref="O4:O5"/>
    <mergeCell ref="Q4:Q5"/>
    <mergeCell ref="A1:Q1"/>
    <mergeCell ref="A2:B2"/>
    <mergeCell ref="R2:U2"/>
    <mergeCell ref="A3:A5"/>
    <mergeCell ref="B3:B5"/>
    <mergeCell ref="C3:C5"/>
  </mergeCells>
  <conditionalFormatting sqref="A22:XFD25 C26">
    <cfRule type="cellIs" dxfId="55" priority="5" operator="equal">
      <formula>"Đúng"</formula>
    </cfRule>
  </conditionalFormatting>
  <conditionalFormatting sqref="W1:W1048576 V7:V16 J16">
    <cfRule type="cellIs" dxfId="54" priority="3" operator="equal">
      <formula>"Đúng"</formula>
    </cfRule>
  </conditionalFormatting>
  <pageMargins left="0.51181102362204722" right="0.23622047244094491" top="0" bottom="0" header="0" footer="0"/>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B38"/>
  <sheetViews>
    <sheetView topLeftCell="A10" zoomScale="130" zoomScaleNormal="130" workbookViewId="0">
      <selection activeCell="B22" sqref="B22"/>
    </sheetView>
  </sheetViews>
  <sheetFormatPr defaultColWidth="5.42578125" defaultRowHeight="15.75" x14ac:dyDescent="0.25"/>
  <cols>
    <col min="1" max="1" width="4.42578125" style="20" customWidth="1"/>
    <col min="2" max="2" width="29.42578125" style="8" customWidth="1"/>
    <col min="3" max="3" width="7.42578125" style="19" customWidth="1"/>
    <col min="4" max="13" width="5.42578125" style="2" customWidth="1"/>
    <col min="14" max="14" width="6.85546875" style="2" customWidth="1"/>
    <col min="15" max="19" width="5.42578125" style="2" customWidth="1"/>
    <col min="20" max="20" width="5.140625" style="2" customWidth="1"/>
    <col min="21" max="22" width="4.42578125" style="2" customWidth="1"/>
    <col min="23" max="23" width="5.42578125" style="2" customWidth="1"/>
    <col min="24" max="24" width="5.85546875" style="2" customWidth="1"/>
    <col min="25" max="25" width="8.140625" style="233" customWidth="1"/>
    <col min="26" max="256" width="5.42578125" style="2"/>
    <col min="257" max="257" width="4.42578125" style="2" customWidth="1"/>
    <col min="258" max="258" width="26.42578125" style="2" customWidth="1"/>
    <col min="259" max="259" width="7.42578125" style="2" customWidth="1"/>
    <col min="260" max="278" width="5.42578125" style="2" customWidth="1"/>
    <col min="279" max="512" width="5.42578125" style="2"/>
    <col min="513" max="513" width="4.42578125" style="2" customWidth="1"/>
    <col min="514" max="514" width="26.42578125" style="2" customWidth="1"/>
    <col min="515" max="515" width="7.42578125" style="2" customWidth="1"/>
    <col min="516" max="534" width="5.42578125" style="2" customWidth="1"/>
    <col min="535" max="768" width="5.42578125" style="2"/>
    <col min="769" max="769" width="4.42578125" style="2" customWidth="1"/>
    <col min="770" max="770" width="26.42578125" style="2" customWidth="1"/>
    <col min="771" max="771" width="7.42578125" style="2" customWidth="1"/>
    <col min="772" max="790" width="5.42578125" style="2" customWidth="1"/>
    <col min="791" max="1024" width="5.42578125" style="2"/>
    <col min="1025" max="1025" width="4.42578125" style="2" customWidth="1"/>
    <col min="1026" max="1026" width="26.42578125" style="2" customWidth="1"/>
    <col min="1027" max="1027" width="7.42578125" style="2" customWidth="1"/>
    <col min="1028" max="1046" width="5.42578125" style="2" customWidth="1"/>
    <col min="1047" max="1280" width="5.42578125" style="2"/>
    <col min="1281" max="1281" width="4.42578125" style="2" customWidth="1"/>
    <col min="1282" max="1282" width="26.42578125" style="2" customWidth="1"/>
    <col min="1283" max="1283" width="7.42578125" style="2" customWidth="1"/>
    <col min="1284" max="1302" width="5.42578125" style="2" customWidth="1"/>
    <col min="1303" max="1536" width="5.42578125" style="2"/>
    <col min="1537" max="1537" width="4.42578125" style="2" customWidth="1"/>
    <col min="1538" max="1538" width="26.42578125" style="2" customWidth="1"/>
    <col min="1539" max="1539" width="7.42578125" style="2" customWidth="1"/>
    <col min="1540" max="1558" width="5.42578125" style="2" customWidth="1"/>
    <col min="1559" max="1792" width="5.42578125" style="2"/>
    <col min="1793" max="1793" width="4.42578125" style="2" customWidth="1"/>
    <col min="1794" max="1794" width="26.42578125" style="2" customWidth="1"/>
    <col min="1795" max="1795" width="7.42578125" style="2" customWidth="1"/>
    <col min="1796" max="1814" width="5.42578125" style="2" customWidth="1"/>
    <col min="1815" max="2048" width="5.42578125" style="2"/>
    <col min="2049" max="2049" width="4.42578125" style="2" customWidth="1"/>
    <col min="2050" max="2050" width="26.42578125" style="2" customWidth="1"/>
    <col min="2051" max="2051" width="7.42578125" style="2" customWidth="1"/>
    <col min="2052" max="2070" width="5.42578125" style="2" customWidth="1"/>
    <col min="2071" max="2304" width="5.42578125" style="2"/>
    <col min="2305" max="2305" width="4.42578125" style="2" customWidth="1"/>
    <col min="2306" max="2306" width="26.42578125" style="2" customWidth="1"/>
    <col min="2307" max="2307" width="7.42578125" style="2" customWidth="1"/>
    <col min="2308" max="2326" width="5.42578125" style="2" customWidth="1"/>
    <col min="2327" max="2560" width="5.42578125" style="2"/>
    <col min="2561" max="2561" width="4.42578125" style="2" customWidth="1"/>
    <col min="2562" max="2562" width="26.42578125" style="2" customWidth="1"/>
    <col min="2563" max="2563" width="7.42578125" style="2" customWidth="1"/>
    <col min="2564" max="2582" width="5.42578125" style="2" customWidth="1"/>
    <col min="2583" max="2816" width="5.42578125" style="2"/>
    <col min="2817" max="2817" width="4.42578125" style="2" customWidth="1"/>
    <col min="2818" max="2818" width="26.42578125" style="2" customWidth="1"/>
    <col min="2819" max="2819" width="7.42578125" style="2" customWidth="1"/>
    <col min="2820" max="2838" width="5.42578125" style="2" customWidth="1"/>
    <col min="2839" max="3072" width="5.42578125" style="2"/>
    <col min="3073" max="3073" width="4.42578125" style="2" customWidth="1"/>
    <col min="3074" max="3074" width="26.42578125" style="2" customWidth="1"/>
    <col min="3075" max="3075" width="7.42578125" style="2" customWidth="1"/>
    <col min="3076" max="3094" width="5.42578125" style="2" customWidth="1"/>
    <col min="3095" max="3328" width="5.42578125" style="2"/>
    <col min="3329" max="3329" width="4.42578125" style="2" customWidth="1"/>
    <col min="3330" max="3330" width="26.42578125" style="2" customWidth="1"/>
    <col min="3331" max="3331" width="7.42578125" style="2" customWidth="1"/>
    <col min="3332" max="3350" width="5.42578125" style="2" customWidth="1"/>
    <col min="3351" max="3584" width="5.42578125" style="2"/>
    <col min="3585" max="3585" width="4.42578125" style="2" customWidth="1"/>
    <col min="3586" max="3586" width="26.42578125" style="2" customWidth="1"/>
    <col min="3587" max="3587" width="7.42578125" style="2" customWidth="1"/>
    <col min="3588" max="3606" width="5.42578125" style="2" customWidth="1"/>
    <col min="3607" max="3840" width="5.42578125" style="2"/>
    <col min="3841" max="3841" width="4.42578125" style="2" customWidth="1"/>
    <col min="3842" max="3842" width="26.42578125" style="2" customWidth="1"/>
    <col min="3843" max="3843" width="7.42578125" style="2" customWidth="1"/>
    <col min="3844" max="3862" width="5.42578125" style="2" customWidth="1"/>
    <col min="3863" max="4096" width="5.42578125" style="2"/>
    <col min="4097" max="4097" width="4.42578125" style="2" customWidth="1"/>
    <col min="4098" max="4098" width="26.42578125" style="2" customWidth="1"/>
    <col min="4099" max="4099" width="7.42578125" style="2" customWidth="1"/>
    <col min="4100" max="4118" width="5.42578125" style="2" customWidth="1"/>
    <col min="4119" max="4352" width="5.42578125" style="2"/>
    <col min="4353" max="4353" width="4.42578125" style="2" customWidth="1"/>
    <col min="4354" max="4354" width="26.42578125" style="2" customWidth="1"/>
    <col min="4355" max="4355" width="7.42578125" style="2" customWidth="1"/>
    <col min="4356" max="4374" width="5.42578125" style="2" customWidth="1"/>
    <col min="4375" max="4608" width="5.42578125" style="2"/>
    <col min="4609" max="4609" width="4.42578125" style="2" customWidth="1"/>
    <col min="4610" max="4610" width="26.42578125" style="2" customWidth="1"/>
    <col min="4611" max="4611" width="7.42578125" style="2" customWidth="1"/>
    <col min="4612" max="4630" width="5.42578125" style="2" customWidth="1"/>
    <col min="4631" max="4864" width="5.42578125" style="2"/>
    <col min="4865" max="4865" width="4.42578125" style="2" customWidth="1"/>
    <col min="4866" max="4866" width="26.42578125" style="2" customWidth="1"/>
    <col min="4867" max="4867" width="7.42578125" style="2" customWidth="1"/>
    <col min="4868" max="4886" width="5.42578125" style="2" customWidth="1"/>
    <col min="4887" max="5120" width="5.42578125" style="2"/>
    <col min="5121" max="5121" width="4.42578125" style="2" customWidth="1"/>
    <col min="5122" max="5122" width="26.42578125" style="2" customWidth="1"/>
    <col min="5123" max="5123" width="7.42578125" style="2" customWidth="1"/>
    <col min="5124" max="5142" width="5.42578125" style="2" customWidth="1"/>
    <col min="5143" max="5376" width="5.42578125" style="2"/>
    <col min="5377" max="5377" width="4.42578125" style="2" customWidth="1"/>
    <col min="5378" max="5378" width="26.42578125" style="2" customWidth="1"/>
    <col min="5379" max="5379" width="7.42578125" style="2" customWidth="1"/>
    <col min="5380" max="5398" width="5.42578125" style="2" customWidth="1"/>
    <col min="5399" max="5632" width="5.42578125" style="2"/>
    <col min="5633" max="5633" width="4.42578125" style="2" customWidth="1"/>
    <col min="5634" max="5634" width="26.42578125" style="2" customWidth="1"/>
    <col min="5635" max="5635" width="7.42578125" style="2" customWidth="1"/>
    <col min="5636" max="5654" width="5.42578125" style="2" customWidth="1"/>
    <col min="5655" max="5888" width="5.42578125" style="2"/>
    <col min="5889" max="5889" width="4.42578125" style="2" customWidth="1"/>
    <col min="5890" max="5890" width="26.42578125" style="2" customWidth="1"/>
    <col min="5891" max="5891" width="7.42578125" style="2" customWidth="1"/>
    <col min="5892" max="5910" width="5.42578125" style="2" customWidth="1"/>
    <col min="5911" max="6144" width="5.42578125" style="2"/>
    <col min="6145" max="6145" width="4.42578125" style="2" customWidth="1"/>
    <col min="6146" max="6146" width="26.42578125" style="2" customWidth="1"/>
    <col min="6147" max="6147" width="7.42578125" style="2" customWidth="1"/>
    <col min="6148" max="6166" width="5.42578125" style="2" customWidth="1"/>
    <col min="6167" max="6400" width="5.42578125" style="2"/>
    <col min="6401" max="6401" width="4.42578125" style="2" customWidth="1"/>
    <col min="6402" max="6402" width="26.42578125" style="2" customWidth="1"/>
    <col min="6403" max="6403" width="7.42578125" style="2" customWidth="1"/>
    <col min="6404" max="6422" width="5.42578125" style="2" customWidth="1"/>
    <col min="6423" max="6656" width="5.42578125" style="2"/>
    <col min="6657" max="6657" width="4.42578125" style="2" customWidth="1"/>
    <col min="6658" max="6658" width="26.42578125" style="2" customWidth="1"/>
    <col min="6659" max="6659" width="7.42578125" style="2" customWidth="1"/>
    <col min="6660" max="6678" width="5.42578125" style="2" customWidth="1"/>
    <col min="6679" max="6912" width="5.42578125" style="2"/>
    <col min="6913" max="6913" width="4.42578125" style="2" customWidth="1"/>
    <col min="6914" max="6914" width="26.42578125" style="2" customWidth="1"/>
    <col min="6915" max="6915" width="7.42578125" style="2" customWidth="1"/>
    <col min="6916" max="6934" width="5.42578125" style="2" customWidth="1"/>
    <col min="6935" max="7168" width="5.42578125" style="2"/>
    <col min="7169" max="7169" width="4.42578125" style="2" customWidth="1"/>
    <col min="7170" max="7170" width="26.42578125" style="2" customWidth="1"/>
    <col min="7171" max="7171" width="7.42578125" style="2" customWidth="1"/>
    <col min="7172" max="7190" width="5.42578125" style="2" customWidth="1"/>
    <col min="7191" max="7424" width="5.42578125" style="2"/>
    <col min="7425" max="7425" width="4.42578125" style="2" customWidth="1"/>
    <col min="7426" max="7426" width="26.42578125" style="2" customWidth="1"/>
    <col min="7427" max="7427" width="7.42578125" style="2" customWidth="1"/>
    <col min="7428" max="7446" width="5.42578125" style="2" customWidth="1"/>
    <col min="7447" max="7680" width="5.42578125" style="2"/>
    <col min="7681" max="7681" width="4.42578125" style="2" customWidth="1"/>
    <col min="7682" max="7682" width="26.42578125" style="2" customWidth="1"/>
    <col min="7683" max="7683" width="7.42578125" style="2" customWidth="1"/>
    <col min="7684" max="7702" width="5.42578125" style="2" customWidth="1"/>
    <col min="7703" max="7936" width="5.42578125" style="2"/>
    <col min="7937" max="7937" width="4.42578125" style="2" customWidth="1"/>
    <col min="7938" max="7938" width="26.42578125" style="2" customWidth="1"/>
    <col min="7939" max="7939" width="7.42578125" style="2" customWidth="1"/>
    <col min="7940" max="7958" width="5.42578125" style="2" customWidth="1"/>
    <col min="7959" max="8192" width="5.42578125" style="2"/>
    <col min="8193" max="8193" width="4.42578125" style="2" customWidth="1"/>
    <col min="8194" max="8194" width="26.42578125" style="2" customWidth="1"/>
    <col min="8195" max="8195" width="7.42578125" style="2" customWidth="1"/>
    <col min="8196" max="8214" width="5.42578125" style="2" customWidth="1"/>
    <col min="8215" max="8448" width="5.42578125" style="2"/>
    <col min="8449" max="8449" width="4.42578125" style="2" customWidth="1"/>
    <col min="8450" max="8450" width="26.42578125" style="2" customWidth="1"/>
    <col min="8451" max="8451" width="7.42578125" style="2" customWidth="1"/>
    <col min="8452" max="8470" width="5.42578125" style="2" customWidth="1"/>
    <col min="8471" max="8704" width="5.42578125" style="2"/>
    <col min="8705" max="8705" width="4.42578125" style="2" customWidth="1"/>
    <col min="8706" max="8706" width="26.42578125" style="2" customWidth="1"/>
    <col min="8707" max="8707" width="7.42578125" style="2" customWidth="1"/>
    <col min="8708" max="8726" width="5.42578125" style="2" customWidth="1"/>
    <col min="8727" max="8960" width="5.42578125" style="2"/>
    <col min="8961" max="8961" width="4.42578125" style="2" customWidth="1"/>
    <col min="8962" max="8962" width="26.42578125" style="2" customWidth="1"/>
    <col min="8963" max="8963" width="7.42578125" style="2" customWidth="1"/>
    <col min="8964" max="8982" width="5.42578125" style="2" customWidth="1"/>
    <col min="8983" max="9216" width="5.42578125" style="2"/>
    <col min="9217" max="9217" width="4.42578125" style="2" customWidth="1"/>
    <col min="9218" max="9218" width="26.42578125" style="2" customWidth="1"/>
    <col min="9219" max="9219" width="7.42578125" style="2" customWidth="1"/>
    <col min="9220" max="9238" width="5.42578125" style="2" customWidth="1"/>
    <col min="9239" max="9472" width="5.42578125" style="2"/>
    <col min="9473" max="9473" width="4.42578125" style="2" customWidth="1"/>
    <col min="9474" max="9474" width="26.42578125" style="2" customWidth="1"/>
    <col min="9475" max="9475" width="7.42578125" style="2" customWidth="1"/>
    <col min="9476" max="9494" width="5.42578125" style="2" customWidth="1"/>
    <col min="9495" max="9728" width="5.42578125" style="2"/>
    <col min="9729" max="9729" width="4.42578125" style="2" customWidth="1"/>
    <col min="9730" max="9730" width="26.42578125" style="2" customWidth="1"/>
    <col min="9731" max="9731" width="7.42578125" style="2" customWidth="1"/>
    <col min="9732" max="9750" width="5.42578125" style="2" customWidth="1"/>
    <col min="9751" max="9984" width="5.42578125" style="2"/>
    <col min="9985" max="9985" width="4.42578125" style="2" customWidth="1"/>
    <col min="9986" max="9986" width="26.42578125" style="2" customWidth="1"/>
    <col min="9987" max="9987" width="7.42578125" style="2" customWidth="1"/>
    <col min="9988" max="10006" width="5.42578125" style="2" customWidth="1"/>
    <col min="10007" max="10240" width="5.42578125" style="2"/>
    <col min="10241" max="10241" width="4.42578125" style="2" customWidth="1"/>
    <col min="10242" max="10242" width="26.42578125" style="2" customWidth="1"/>
    <col min="10243" max="10243" width="7.42578125" style="2" customWidth="1"/>
    <col min="10244" max="10262" width="5.42578125" style="2" customWidth="1"/>
    <col min="10263" max="10496" width="5.42578125" style="2"/>
    <col min="10497" max="10497" width="4.42578125" style="2" customWidth="1"/>
    <col min="10498" max="10498" width="26.42578125" style="2" customWidth="1"/>
    <col min="10499" max="10499" width="7.42578125" style="2" customWidth="1"/>
    <col min="10500" max="10518" width="5.42578125" style="2" customWidth="1"/>
    <col min="10519" max="10752" width="5.42578125" style="2"/>
    <col min="10753" max="10753" width="4.42578125" style="2" customWidth="1"/>
    <col min="10754" max="10754" width="26.42578125" style="2" customWidth="1"/>
    <col min="10755" max="10755" width="7.42578125" style="2" customWidth="1"/>
    <col min="10756" max="10774" width="5.42578125" style="2" customWidth="1"/>
    <col min="10775" max="11008" width="5.42578125" style="2"/>
    <col min="11009" max="11009" width="4.42578125" style="2" customWidth="1"/>
    <col min="11010" max="11010" width="26.42578125" style="2" customWidth="1"/>
    <col min="11011" max="11011" width="7.42578125" style="2" customWidth="1"/>
    <col min="11012" max="11030" width="5.42578125" style="2" customWidth="1"/>
    <col min="11031" max="11264" width="5.42578125" style="2"/>
    <col min="11265" max="11265" width="4.42578125" style="2" customWidth="1"/>
    <col min="11266" max="11266" width="26.42578125" style="2" customWidth="1"/>
    <col min="11267" max="11267" width="7.42578125" style="2" customWidth="1"/>
    <col min="11268" max="11286" width="5.42578125" style="2" customWidth="1"/>
    <col min="11287" max="11520" width="5.42578125" style="2"/>
    <col min="11521" max="11521" width="4.42578125" style="2" customWidth="1"/>
    <col min="11522" max="11522" width="26.42578125" style="2" customWidth="1"/>
    <col min="11523" max="11523" width="7.42578125" style="2" customWidth="1"/>
    <col min="11524" max="11542" width="5.42578125" style="2" customWidth="1"/>
    <col min="11543" max="11776" width="5.42578125" style="2"/>
    <col min="11777" max="11777" width="4.42578125" style="2" customWidth="1"/>
    <col min="11778" max="11778" width="26.42578125" style="2" customWidth="1"/>
    <col min="11779" max="11779" width="7.42578125" style="2" customWidth="1"/>
    <col min="11780" max="11798" width="5.42578125" style="2" customWidth="1"/>
    <col min="11799" max="12032" width="5.42578125" style="2"/>
    <col min="12033" max="12033" width="4.42578125" style="2" customWidth="1"/>
    <col min="12034" max="12034" width="26.42578125" style="2" customWidth="1"/>
    <col min="12035" max="12035" width="7.42578125" style="2" customWidth="1"/>
    <col min="12036" max="12054" width="5.42578125" style="2" customWidth="1"/>
    <col min="12055" max="12288" width="5.42578125" style="2"/>
    <col min="12289" max="12289" width="4.42578125" style="2" customWidth="1"/>
    <col min="12290" max="12290" width="26.42578125" style="2" customWidth="1"/>
    <col min="12291" max="12291" width="7.42578125" style="2" customWidth="1"/>
    <col min="12292" max="12310" width="5.42578125" style="2" customWidth="1"/>
    <col min="12311" max="12544" width="5.42578125" style="2"/>
    <col min="12545" max="12545" width="4.42578125" style="2" customWidth="1"/>
    <col min="12546" max="12546" width="26.42578125" style="2" customWidth="1"/>
    <col min="12547" max="12547" width="7.42578125" style="2" customWidth="1"/>
    <col min="12548" max="12566" width="5.42578125" style="2" customWidth="1"/>
    <col min="12567" max="12800" width="5.42578125" style="2"/>
    <col min="12801" max="12801" width="4.42578125" style="2" customWidth="1"/>
    <col min="12802" max="12802" width="26.42578125" style="2" customWidth="1"/>
    <col min="12803" max="12803" width="7.42578125" style="2" customWidth="1"/>
    <col min="12804" max="12822" width="5.42578125" style="2" customWidth="1"/>
    <col min="12823" max="13056" width="5.42578125" style="2"/>
    <col min="13057" max="13057" width="4.42578125" style="2" customWidth="1"/>
    <col min="13058" max="13058" width="26.42578125" style="2" customWidth="1"/>
    <col min="13059" max="13059" width="7.42578125" style="2" customWidth="1"/>
    <col min="13060" max="13078" width="5.42578125" style="2" customWidth="1"/>
    <col min="13079" max="13312" width="5.42578125" style="2"/>
    <col min="13313" max="13313" width="4.42578125" style="2" customWidth="1"/>
    <col min="13314" max="13314" width="26.42578125" style="2" customWidth="1"/>
    <col min="13315" max="13315" width="7.42578125" style="2" customWidth="1"/>
    <col min="13316" max="13334" width="5.42578125" style="2" customWidth="1"/>
    <col min="13335" max="13568" width="5.42578125" style="2"/>
    <col min="13569" max="13569" width="4.42578125" style="2" customWidth="1"/>
    <col min="13570" max="13570" width="26.42578125" style="2" customWidth="1"/>
    <col min="13571" max="13571" width="7.42578125" style="2" customWidth="1"/>
    <col min="13572" max="13590" width="5.42578125" style="2" customWidth="1"/>
    <col min="13591" max="13824" width="5.42578125" style="2"/>
    <col min="13825" max="13825" width="4.42578125" style="2" customWidth="1"/>
    <col min="13826" max="13826" width="26.42578125" style="2" customWidth="1"/>
    <col min="13827" max="13827" width="7.42578125" style="2" customWidth="1"/>
    <col min="13828" max="13846" width="5.42578125" style="2" customWidth="1"/>
    <col min="13847" max="14080" width="5.42578125" style="2"/>
    <col min="14081" max="14081" width="4.42578125" style="2" customWidth="1"/>
    <col min="14082" max="14082" width="26.42578125" style="2" customWidth="1"/>
    <col min="14083" max="14083" width="7.42578125" style="2" customWidth="1"/>
    <col min="14084" max="14102" width="5.42578125" style="2" customWidth="1"/>
    <col min="14103" max="14336" width="5.42578125" style="2"/>
    <col min="14337" max="14337" width="4.42578125" style="2" customWidth="1"/>
    <col min="14338" max="14338" width="26.42578125" style="2" customWidth="1"/>
    <col min="14339" max="14339" width="7.42578125" style="2" customWidth="1"/>
    <col min="14340" max="14358" width="5.42578125" style="2" customWidth="1"/>
    <col min="14359" max="14592" width="5.42578125" style="2"/>
    <col min="14593" max="14593" width="4.42578125" style="2" customWidth="1"/>
    <col min="14594" max="14594" width="26.42578125" style="2" customWidth="1"/>
    <col min="14595" max="14595" width="7.42578125" style="2" customWidth="1"/>
    <col min="14596" max="14614" width="5.42578125" style="2" customWidth="1"/>
    <col min="14615" max="14848" width="5.42578125" style="2"/>
    <col min="14849" max="14849" width="4.42578125" style="2" customWidth="1"/>
    <col min="14850" max="14850" width="26.42578125" style="2" customWidth="1"/>
    <col min="14851" max="14851" width="7.42578125" style="2" customWidth="1"/>
    <col min="14852" max="14870" width="5.42578125" style="2" customWidth="1"/>
    <col min="14871" max="15104" width="5.42578125" style="2"/>
    <col min="15105" max="15105" width="4.42578125" style="2" customWidth="1"/>
    <col min="15106" max="15106" width="26.42578125" style="2" customWidth="1"/>
    <col min="15107" max="15107" width="7.42578125" style="2" customWidth="1"/>
    <col min="15108" max="15126" width="5.42578125" style="2" customWidth="1"/>
    <col min="15127" max="15360" width="5.42578125" style="2"/>
    <col min="15361" max="15361" width="4.42578125" style="2" customWidth="1"/>
    <col min="15362" max="15362" width="26.42578125" style="2" customWidth="1"/>
    <col min="15363" max="15363" width="7.42578125" style="2" customWidth="1"/>
    <col min="15364" max="15382" width="5.42578125" style="2" customWidth="1"/>
    <col min="15383" max="15616" width="5.42578125" style="2"/>
    <col min="15617" max="15617" width="4.42578125" style="2" customWidth="1"/>
    <col min="15618" max="15618" width="26.42578125" style="2" customWidth="1"/>
    <col min="15619" max="15619" width="7.42578125" style="2" customWidth="1"/>
    <col min="15620" max="15638" width="5.42578125" style="2" customWidth="1"/>
    <col min="15639" max="15872" width="5.42578125" style="2"/>
    <col min="15873" max="15873" width="4.42578125" style="2" customWidth="1"/>
    <col min="15874" max="15874" width="26.42578125" style="2" customWidth="1"/>
    <col min="15875" max="15875" width="7.42578125" style="2" customWidth="1"/>
    <col min="15876" max="15894" width="5.42578125" style="2" customWidth="1"/>
    <col min="15895" max="16128" width="5.42578125" style="2"/>
    <col min="16129" max="16129" width="4.42578125" style="2" customWidth="1"/>
    <col min="16130" max="16130" width="26.42578125" style="2" customWidth="1"/>
    <col min="16131" max="16131" width="7.42578125" style="2" customWidth="1"/>
    <col min="16132" max="16150" width="5.42578125" style="2" customWidth="1"/>
    <col min="16151" max="16384" width="5.42578125" style="2"/>
  </cols>
  <sheetData>
    <row r="1" spans="1:28" s="61" customFormat="1" ht="21.75" customHeight="1" x14ac:dyDescent="0.2">
      <c r="A1" s="1052" t="s">
        <v>293</v>
      </c>
      <c r="B1" s="1052"/>
      <c r="C1" s="1052"/>
      <c r="D1" s="1052"/>
      <c r="E1" s="1052"/>
      <c r="F1" s="1052"/>
      <c r="G1" s="1052"/>
      <c r="H1" s="1052"/>
      <c r="I1" s="1052"/>
      <c r="J1" s="1052"/>
      <c r="K1" s="1052"/>
      <c r="L1" s="1052"/>
      <c r="M1" s="1052"/>
      <c r="N1" s="1052"/>
      <c r="O1" s="1052"/>
      <c r="P1" s="1052"/>
      <c r="Q1" s="1052"/>
      <c r="R1" s="1052"/>
      <c r="S1" s="1052"/>
      <c r="T1" s="1053"/>
      <c r="U1" s="1058" t="s">
        <v>256</v>
      </c>
      <c r="V1" s="1059"/>
      <c r="W1" s="1060"/>
    </row>
    <row r="2" spans="1:28" ht="13.5" customHeight="1" x14ac:dyDescent="0.25">
      <c r="A2" s="150"/>
      <c r="B2" s="214"/>
      <c r="C2" s="215"/>
      <c r="D2" s="215"/>
      <c r="E2" s="215"/>
      <c r="F2" s="215"/>
      <c r="G2" s="215"/>
      <c r="H2" s="215"/>
      <c r="I2" s="215"/>
      <c r="J2" s="215"/>
      <c r="K2" s="215"/>
      <c r="L2" s="215"/>
      <c r="M2" s="215"/>
      <c r="N2" s="215"/>
      <c r="O2" s="215"/>
      <c r="P2" s="215"/>
      <c r="Q2" s="215"/>
      <c r="R2" s="215"/>
      <c r="S2" s="215"/>
      <c r="T2" s="1041"/>
      <c r="U2" s="1041"/>
      <c r="V2" s="1041"/>
      <c r="W2" s="1041"/>
    </row>
    <row r="3" spans="1:28" ht="20.25" customHeight="1" x14ac:dyDescent="0.2">
      <c r="A3" s="1020" t="s">
        <v>235</v>
      </c>
      <c r="B3" s="1020" t="s">
        <v>2</v>
      </c>
      <c r="C3" s="1044" t="s">
        <v>137</v>
      </c>
      <c r="D3" s="1055" t="s">
        <v>3</v>
      </c>
      <c r="E3" s="1056"/>
      <c r="F3" s="1056"/>
      <c r="G3" s="1056"/>
      <c r="H3" s="1056"/>
      <c r="I3" s="1056"/>
      <c r="J3" s="1056"/>
      <c r="K3" s="1057" t="s">
        <v>138</v>
      </c>
      <c r="L3" s="1057"/>
      <c r="M3" s="1057"/>
      <c r="N3" s="1057"/>
      <c r="O3" s="1057"/>
      <c r="P3" s="1057"/>
      <c r="Q3" s="1057"/>
      <c r="R3" s="1057"/>
      <c r="S3" s="1057"/>
      <c r="T3" s="1057" t="s">
        <v>5</v>
      </c>
      <c r="U3" s="1057"/>
      <c r="V3" s="1057"/>
      <c r="W3" s="1057"/>
    </row>
    <row r="4" spans="1:28" ht="20.25" customHeight="1" x14ac:dyDescent="0.2">
      <c r="A4" s="1021"/>
      <c r="B4" s="1021"/>
      <c r="C4" s="1045"/>
      <c r="D4" s="1051" t="s">
        <v>71</v>
      </c>
      <c r="E4" s="1051" t="s">
        <v>457</v>
      </c>
      <c r="F4" s="1051" t="s">
        <v>559</v>
      </c>
      <c r="G4" s="1051" t="s">
        <v>237</v>
      </c>
      <c r="H4" s="1334" t="s">
        <v>343</v>
      </c>
      <c r="I4" s="1334" t="s">
        <v>836</v>
      </c>
      <c r="J4" s="1334" t="s">
        <v>837</v>
      </c>
      <c r="K4" s="1319" t="s">
        <v>11</v>
      </c>
      <c r="L4" s="1319" t="s">
        <v>16</v>
      </c>
      <c r="M4" s="1319" t="s">
        <v>375</v>
      </c>
      <c r="N4" s="1319" t="s">
        <v>55</v>
      </c>
      <c r="O4" s="1319" t="s">
        <v>295</v>
      </c>
      <c r="P4" s="1319" t="s">
        <v>359</v>
      </c>
      <c r="Q4" s="1319" t="s">
        <v>367</v>
      </c>
      <c r="R4" s="1319" t="s">
        <v>835</v>
      </c>
      <c r="S4" s="1319" t="s">
        <v>12</v>
      </c>
      <c r="T4" s="1319" t="s">
        <v>142</v>
      </c>
      <c r="U4" s="1335" t="s">
        <v>15</v>
      </c>
      <c r="V4" s="1335"/>
      <c r="W4" s="1336"/>
    </row>
    <row r="5" spans="1:28" s="22" customFormat="1" ht="98.25" customHeight="1" x14ac:dyDescent="0.2">
      <c r="A5" s="1022"/>
      <c r="B5" s="1022"/>
      <c r="C5" s="1054"/>
      <c r="D5" s="1051"/>
      <c r="E5" s="1051"/>
      <c r="F5" s="1051"/>
      <c r="G5" s="1051"/>
      <c r="H5" s="1334"/>
      <c r="I5" s="1334"/>
      <c r="J5" s="1334"/>
      <c r="K5" s="1320"/>
      <c r="L5" s="1320"/>
      <c r="M5" s="1320"/>
      <c r="N5" s="1320"/>
      <c r="O5" s="1320" t="s">
        <v>354</v>
      </c>
      <c r="P5" s="1320"/>
      <c r="Q5" s="1320"/>
      <c r="R5" s="1320"/>
      <c r="S5" s="1320"/>
      <c r="T5" s="1320"/>
      <c r="U5" s="1337" t="s">
        <v>17</v>
      </c>
      <c r="V5" s="1337" t="s">
        <v>18</v>
      </c>
      <c r="W5" s="1337" t="s">
        <v>969</v>
      </c>
      <c r="X5" s="896"/>
      <c r="Y5" s="896"/>
      <c r="Z5" s="896"/>
      <c r="AA5" s="896"/>
      <c r="AB5" s="896"/>
    </row>
    <row r="6" spans="1:28" s="30" customFormat="1" ht="15" customHeight="1" x14ac:dyDescent="0.2">
      <c r="A6" s="182">
        <v>1</v>
      </c>
      <c r="B6" s="182">
        <v>2</v>
      </c>
      <c r="C6" s="182">
        <v>3</v>
      </c>
      <c r="D6" s="182">
        <v>4</v>
      </c>
      <c r="E6" s="182">
        <v>5</v>
      </c>
      <c r="F6" s="182">
        <v>6</v>
      </c>
      <c r="G6" s="182">
        <v>7</v>
      </c>
      <c r="H6" s="182">
        <v>8</v>
      </c>
      <c r="I6" s="182">
        <v>9</v>
      </c>
      <c r="J6" s="182">
        <v>10</v>
      </c>
      <c r="K6" s="182">
        <v>11</v>
      </c>
      <c r="L6" s="182">
        <v>12</v>
      </c>
      <c r="M6" s="182">
        <v>13</v>
      </c>
      <c r="N6" s="182">
        <v>14</v>
      </c>
      <c r="O6" s="182">
        <v>15</v>
      </c>
      <c r="P6" s="182">
        <v>16</v>
      </c>
      <c r="Q6" s="182">
        <v>17</v>
      </c>
      <c r="R6" s="182">
        <v>18</v>
      </c>
      <c r="S6" s="182">
        <v>19</v>
      </c>
      <c r="T6" s="182">
        <v>20</v>
      </c>
      <c r="U6" s="182">
        <v>21</v>
      </c>
      <c r="V6" s="182">
        <v>22</v>
      </c>
      <c r="W6" s="182">
        <v>23</v>
      </c>
      <c r="X6" s="890"/>
      <c r="Y6" s="890"/>
      <c r="Z6" s="890"/>
      <c r="AA6" s="890"/>
      <c r="AB6" s="890"/>
    </row>
    <row r="7" spans="1:28" s="5" customFormat="1" ht="15" customHeight="1" x14ac:dyDescent="0.2">
      <c r="A7" s="238" t="s">
        <v>19</v>
      </c>
      <c r="B7" s="216" t="s">
        <v>341</v>
      </c>
      <c r="C7" s="1323"/>
      <c r="D7" s="1323"/>
      <c r="E7" s="1323"/>
      <c r="F7" s="1323"/>
      <c r="G7" s="1323"/>
      <c r="H7" s="1323"/>
      <c r="I7" s="1323"/>
      <c r="J7" s="1323"/>
      <c r="K7" s="1323"/>
      <c r="L7" s="1323"/>
      <c r="M7" s="1323"/>
      <c r="N7" s="1323"/>
      <c r="O7" s="1323"/>
      <c r="P7" s="1323"/>
      <c r="Q7" s="1323"/>
      <c r="R7" s="1323"/>
      <c r="S7" s="1323"/>
      <c r="T7" s="1323"/>
      <c r="U7" s="1323"/>
      <c r="V7" s="1323"/>
      <c r="W7" s="1323"/>
      <c r="X7" s="885" t="str">
        <f>IF(AND(K7&lt;=C7,L7&lt;=C7,M7&lt;=C7,N7&lt;=C7,O7&lt;=C7,P7&lt;=C7,Q7&lt;=C7,R7&lt;=C7,S7&lt;=C7,T7&lt;=C7),"Đúng","Sai")</f>
        <v>Đúng</v>
      </c>
      <c r="Y7" s="885" t="str">
        <f>IF(AND(U7&lt;=T7,V7&lt;=U7,W7&lt;=U7),"Đúng","Sai")</f>
        <v>Đúng</v>
      </c>
      <c r="Z7" s="894"/>
      <c r="AA7" s="894"/>
      <c r="AB7" s="894"/>
    </row>
    <row r="8" spans="1:28" s="5" customFormat="1" ht="15" customHeight="1" x14ac:dyDescent="0.2">
      <c r="A8" s="239"/>
      <c r="B8" s="240" t="s">
        <v>120</v>
      </c>
      <c r="C8" s="1324"/>
      <c r="D8" s="1325"/>
      <c r="E8" s="346"/>
      <c r="F8" s="346"/>
      <c r="G8" s="346"/>
      <c r="H8" s="346"/>
      <c r="I8" s="346"/>
      <c r="J8" s="346"/>
      <c r="K8" s="1325"/>
      <c r="L8" s="1325"/>
      <c r="M8" s="1325"/>
      <c r="N8" s="1325"/>
      <c r="O8" s="1325"/>
      <c r="P8" s="1325"/>
      <c r="Q8" s="1325"/>
      <c r="R8" s="1325"/>
      <c r="S8" s="1325"/>
      <c r="T8" s="1325"/>
      <c r="U8" s="1325"/>
      <c r="V8" s="1325"/>
      <c r="W8" s="1325"/>
      <c r="X8" s="885" t="str">
        <f t="shared" ref="X8:X26" si="0">IF(AND(K8&lt;=C8,L8&lt;=C8,M8&lt;=C8,N8&lt;=C8,O8&lt;=C8,P8&lt;=C8,Q8&lt;=C8,R8&lt;=C8,S8&lt;=C8,T8&lt;=C8),"Đúng","Sai")</f>
        <v>Đúng</v>
      </c>
      <c r="Y8" s="885" t="str">
        <f t="shared" ref="Y8:Y26" si="1">IF(AND(U8&lt;=T8,V8&lt;=U8,W8&lt;=U8),"Đúng","Sai")</f>
        <v>Đúng</v>
      </c>
      <c r="Z8" s="894"/>
      <c r="AA8" s="894"/>
      <c r="AB8" s="894"/>
    </row>
    <row r="9" spans="1:28" s="5" customFormat="1" ht="15" customHeight="1" x14ac:dyDescent="0.2">
      <c r="A9" s="242"/>
      <c r="B9" s="230" t="s">
        <v>21</v>
      </c>
      <c r="C9" s="1324"/>
      <c r="D9" s="346"/>
      <c r="E9" s="346"/>
      <c r="F9" s="346"/>
      <c r="G9" s="346"/>
      <c r="H9" s="346"/>
      <c r="I9" s="346"/>
      <c r="J9" s="346"/>
      <c r="K9" s="346"/>
      <c r="L9" s="346"/>
      <c r="M9" s="346"/>
      <c r="N9" s="346"/>
      <c r="O9" s="346"/>
      <c r="P9" s="346"/>
      <c r="Q9" s="346"/>
      <c r="R9" s="346"/>
      <c r="S9" s="346"/>
      <c r="T9" s="346"/>
      <c r="U9" s="346"/>
      <c r="V9" s="346"/>
      <c r="W9" s="346"/>
      <c r="X9" s="885" t="str">
        <f t="shared" si="0"/>
        <v>Đúng</v>
      </c>
      <c r="Y9" s="885" t="str">
        <f t="shared" si="1"/>
        <v>Đúng</v>
      </c>
      <c r="Z9" s="894"/>
      <c r="AA9" s="894"/>
      <c r="AB9" s="894"/>
    </row>
    <row r="10" spans="1:28" s="5" customFormat="1" ht="15" customHeight="1" x14ac:dyDescent="0.2">
      <c r="A10" s="243"/>
      <c r="B10" s="1338" t="s">
        <v>557</v>
      </c>
      <c r="C10" s="1324"/>
      <c r="D10" s="1326"/>
      <c r="E10" s="1326"/>
      <c r="F10" s="1326"/>
      <c r="G10" s="1326"/>
      <c r="H10" s="346"/>
      <c r="I10" s="346"/>
      <c r="J10" s="346"/>
      <c r="K10" s="346"/>
      <c r="L10" s="346"/>
      <c r="M10" s="346"/>
      <c r="N10" s="346"/>
      <c r="O10" s="346"/>
      <c r="P10" s="346"/>
      <c r="Q10" s="346"/>
      <c r="R10" s="346"/>
      <c r="S10" s="346"/>
      <c r="T10" s="346"/>
      <c r="U10" s="346"/>
      <c r="V10" s="346"/>
      <c r="W10" s="346"/>
      <c r="X10" s="885" t="str">
        <f t="shared" si="0"/>
        <v>Đúng</v>
      </c>
      <c r="Y10" s="885" t="str">
        <f t="shared" si="1"/>
        <v>Đúng</v>
      </c>
      <c r="Z10" s="896"/>
      <c r="AA10" s="894"/>
      <c r="AB10" s="894"/>
    </row>
    <row r="11" spans="1:28" s="5" customFormat="1" ht="15" customHeight="1" x14ac:dyDescent="0.2">
      <c r="A11" s="245"/>
      <c r="B11" s="1309" t="s">
        <v>22</v>
      </c>
      <c r="C11" s="1324"/>
      <c r="D11" s="347"/>
      <c r="E11" s="347"/>
      <c r="F11" s="347"/>
      <c r="G11" s="347"/>
      <c r="H11" s="347"/>
      <c r="I11" s="347"/>
      <c r="J11" s="347"/>
      <c r="K11" s="1327"/>
      <c r="L11" s="1327"/>
      <c r="M11" s="1327"/>
      <c r="N11" s="1328"/>
      <c r="O11" s="1328"/>
      <c r="P11" s="1327"/>
      <c r="Q11" s="1327"/>
      <c r="R11" s="1327"/>
      <c r="S11" s="1327"/>
      <c r="T11" s="346"/>
      <c r="U11" s="1328"/>
      <c r="V11" s="1328"/>
      <c r="W11" s="1328"/>
      <c r="X11" s="885" t="str">
        <f t="shared" si="0"/>
        <v>Đúng</v>
      </c>
      <c r="Y11" s="885" t="str">
        <f t="shared" si="1"/>
        <v>Đúng</v>
      </c>
      <c r="Z11" s="894"/>
      <c r="AA11" s="894"/>
      <c r="AB11" s="894"/>
    </row>
    <row r="12" spans="1:28" s="5" customFormat="1" ht="15" customHeight="1" x14ac:dyDescent="0.2">
      <c r="A12" s="246" t="s">
        <v>23</v>
      </c>
      <c r="B12" s="247" t="s">
        <v>24</v>
      </c>
      <c r="C12" s="1323"/>
      <c r="D12" s="1323"/>
      <c r="E12" s="1323"/>
      <c r="F12" s="1323"/>
      <c r="G12" s="1323"/>
      <c r="H12" s="1323"/>
      <c r="I12" s="1323"/>
      <c r="J12" s="1323"/>
      <c r="K12" s="1323"/>
      <c r="L12" s="1323"/>
      <c r="M12" s="1323"/>
      <c r="N12" s="1323"/>
      <c r="O12" s="1323"/>
      <c r="P12" s="1323"/>
      <c r="Q12" s="1323"/>
      <c r="R12" s="1323"/>
      <c r="S12" s="1323"/>
      <c r="T12" s="1323"/>
      <c r="U12" s="1323"/>
      <c r="V12" s="1323"/>
      <c r="W12" s="1323"/>
      <c r="X12" s="885" t="str">
        <f t="shared" si="0"/>
        <v>Đúng</v>
      </c>
      <c r="Y12" s="885" t="str">
        <f t="shared" si="1"/>
        <v>Đúng</v>
      </c>
      <c r="Z12" s="894"/>
      <c r="AA12" s="894"/>
      <c r="AB12" s="894"/>
    </row>
    <row r="13" spans="1:28" s="5" customFormat="1" ht="15" customHeight="1" x14ac:dyDescent="0.2">
      <c r="A13" s="239"/>
      <c r="B13" s="240" t="s">
        <v>78</v>
      </c>
      <c r="C13" s="1324"/>
      <c r="D13" s="1329"/>
      <c r="E13" s="346"/>
      <c r="F13" s="346"/>
      <c r="G13" s="346"/>
      <c r="H13" s="346"/>
      <c r="I13" s="346"/>
      <c r="J13" s="346"/>
      <c r="K13" s="1325"/>
      <c r="L13" s="1329"/>
      <c r="M13" s="1329"/>
      <c r="N13" s="1329"/>
      <c r="O13" s="1329"/>
      <c r="P13" s="1329"/>
      <c r="Q13" s="1329"/>
      <c r="R13" s="1329"/>
      <c r="S13" s="1329"/>
      <c r="T13" s="1325"/>
      <c r="U13" s="1329"/>
      <c r="V13" s="1329"/>
      <c r="W13" s="1329"/>
      <c r="X13" s="885" t="str">
        <f t="shared" si="0"/>
        <v>Đúng</v>
      </c>
      <c r="Y13" s="885" t="str">
        <f t="shared" si="1"/>
        <v>Đúng</v>
      </c>
      <c r="Z13" s="894"/>
      <c r="AA13" s="894"/>
      <c r="AB13" s="894"/>
    </row>
    <row r="14" spans="1:28" s="5" customFormat="1" ht="15" customHeight="1" x14ac:dyDescent="0.2">
      <c r="A14" s="242"/>
      <c r="B14" s="230" t="s">
        <v>141</v>
      </c>
      <c r="C14" s="1324"/>
      <c r="D14" s="346"/>
      <c r="E14" s="346"/>
      <c r="F14" s="346"/>
      <c r="G14" s="346"/>
      <c r="H14" s="346"/>
      <c r="I14" s="346"/>
      <c r="J14" s="346"/>
      <c r="K14" s="346"/>
      <c r="L14" s="346"/>
      <c r="M14" s="346"/>
      <c r="N14" s="346"/>
      <c r="O14" s="346"/>
      <c r="P14" s="346"/>
      <c r="Q14" s="346"/>
      <c r="R14" s="346"/>
      <c r="S14" s="346"/>
      <c r="T14" s="346"/>
      <c r="U14" s="346"/>
      <c r="V14" s="346"/>
      <c r="W14" s="346"/>
      <c r="X14" s="885" t="str">
        <f t="shared" si="0"/>
        <v>Đúng</v>
      </c>
      <c r="Y14" s="885" t="str">
        <f t="shared" si="1"/>
        <v>Đúng</v>
      </c>
      <c r="Z14" s="894"/>
      <c r="AA14" s="894"/>
      <c r="AB14" s="894"/>
    </row>
    <row r="15" spans="1:28" s="5" customFormat="1" ht="24" customHeight="1" x14ac:dyDescent="0.2">
      <c r="A15" s="243"/>
      <c r="B15" s="244" t="s">
        <v>558</v>
      </c>
      <c r="C15" s="1324"/>
      <c r="D15" s="1329"/>
      <c r="E15" s="346"/>
      <c r="F15" s="346"/>
      <c r="G15" s="346"/>
      <c r="H15" s="346"/>
      <c r="I15" s="346"/>
      <c r="J15" s="346"/>
      <c r="K15" s="346"/>
      <c r="L15" s="346"/>
      <c r="M15" s="346"/>
      <c r="N15" s="346"/>
      <c r="O15" s="346"/>
      <c r="P15" s="346"/>
      <c r="Q15" s="346"/>
      <c r="R15" s="346"/>
      <c r="S15" s="346"/>
      <c r="T15" s="346"/>
      <c r="U15" s="346"/>
      <c r="V15" s="346"/>
      <c r="W15" s="346"/>
      <c r="X15" s="885" t="str">
        <f t="shared" si="0"/>
        <v>Đúng</v>
      </c>
      <c r="Y15" s="885" t="str">
        <f t="shared" si="1"/>
        <v>Đúng</v>
      </c>
      <c r="Z15" s="894"/>
      <c r="AA15" s="894"/>
      <c r="AB15" s="894"/>
    </row>
    <row r="16" spans="1:28" s="5" customFormat="1" ht="15" customHeight="1" x14ac:dyDescent="0.2">
      <c r="A16" s="242"/>
      <c r="B16" s="1310" t="s">
        <v>563</v>
      </c>
      <c r="C16" s="1324"/>
      <c r="D16" s="346"/>
      <c r="E16" s="346"/>
      <c r="F16" s="346"/>
      <c r="G16" s="346"/>
      <c r="H16" s="346"/>
      <c r="I16" s="346"/>
      <c r="J16" s="346"/>
      <c r="K16" s="346"/>
      <c r="L16" s="346"/>
      <c r="M16" s="346"/>
      <c r="N16" s="346"/>
      <c r="O16" s="346"/>
      <c r="P16" s="346"/>
      <c r="Q16" s="346"/>
      <c r="R16" s="346"/>
      <c r="S16" s="346"/>
      <c r="T16" s="346"/>
      <c r="U16" s="346"/>
      <c r="V16" s="346"/>
      <c r="W16" s="346"/>
      <c r="X16" s="885" t="str">
        <f t="shared" si="0"/>
        <v>Đúng</v>
      </c>
      <c r="Y16" s="885" t="str">
        <f t="shared" si="1"/>
        <v>Đúng</v>
      </c>
      <c r="Z16" s="894"/>
      <c r="AA16" s="894"/>
      <c r="AB16" s="894"/>
    </row>
    <row r="17" spans="1:28" s="5" customFormat="1" ht="15" customHeight="1" x14ac:dyDescent="0.2">
      <c r="A17" s="248"/>
      <c r="B17" s="1339" t="s">
        <v>353</v>
      </c>
      <c r="C17" s="1324"/>
      <c r="D17" s="1326"/>
      <c r="E17" s="1326"/>
      <c r="F17" s="346"/>
      <c r="G17" s="346"/>
      <c r="H17" s="346"/>
      <c r="I17" s="346"/>
      <c r="J17" s="346"/>
      <c r="K17" s="346"/>
      <c r="L17" s="346"/>
      <c r="M17" s="346"/>
      <c r="N17" s="346"/>
      <c r="O17" s="346"/>
      <c r="P17" s="346"/>
      <c r="Q17" s="346"/>
      <c r="R17" s="346"/>
      <c r="S17" s="346"/>
      <c r="T17" s="346"/>
      <c r="U17" s="346"/>
      <c r="V17" s="346"/>
      <c r="W17" s="346"/>
      <c r="X17" s="885" t="str">
        <f t="shared" si="0"/>
        <v>Đúng</v>
      </c>
      <c r="Y17" s="885" t="str">
        <f t="shared" si="1"/>
        <v>Đúng</v>
      </c>
      <c r="Z17" s="894"/>
      <c r="AA17" s="894"/>
      <c r="AB17" s="894"/>
    </row>
    <row r="18" spans="1:28" s="5" customFormat="1" ht="15" customHeight="1" x14ac:dyDescent="0.2">
      <c r="A18" s="245"/>
      <c r="B18" s="1309" t="s">
        <v>92</v>
      </c>
      <c r="C18" s="1324"/>
      <c r="D18" s="347"/>
      <c r="E18" s="347"/>
      <c r="F18" s="347"/>
      <c r="G18" s="347"/>
      <c r="H18" s="347"/>
      <c r="I18" s="347"/>
      <c r="J18" s="347"/>
      <c r="K18" s="347"/>
      <c r="L18" s="347"/>
      <c r="M18" s="347"/>
      <c r="N18" s="347"/>
      <c r="O18" s="347"/>
      <c r="P18" s="347"/>
      <c r="Q18" s="347"/>
      <c r="R18" s="347"/>
      <c r="S18" s="347"/>
      <c r="T18" s="346"/>
      <c r="U18" s="347"/>
      <c r="V18" s="347"/>
      <c r="W18" s="347"/>
      <c r="X18" s="885" t="str">
        <f t="shared" si="0"/>
        <v>Đúng</v>
      </c>
      <c r="Y18" s="885" t="str">
        <f t="shared" si="1"/>
        <v>Đúng</v>
      </c>
      <c r="Z18" s="894"/>
      <c r="AA18" s="894"/>
      <c r="AB18" s="894"/>
    </row>
    <row r="19" spans="1:28" s="5" customFormat="1" ht="15" customHeight="1" x14ac:dyDescent="0.2">
      <c r="A19" s="246" t="s">
        <v>28</v>
      </c>
      <c r="B19" s="247" t="s">
        <v>29</v>
      </c>
      <c r="C19" s="1323"/>
      <c r="D19" s="1323"/>
      <c r="E19" s="1323"/>
      <c r="F19" s="1323"/>
      <c r="G19" s="1323"/>
      <c r="H19" s="1323"/>
      <c r="I19" s="1323"/>
      <c r="J19" s="1323"/>
      <c r="K19" s="1323"/>
      <c r="L19" s="1323"/>
      <c r="M19" s="1323"/>
      <c r="N19" s="1323"/>
      <c r="O19" s="1323"/>
      <c r="P19" s="1323"/>
      <c r="Q19" s="1323"/>
      <c r="R19" s="1323"/>
      <c r="S19" s="1323"/>
      <c r="T19" s="1323"/>
      <c r="U19" s="1323"/>
      <c r="V19" s="1323"/>
      <c r="W19" s="1323"/>
      <c r="X19" s="885" t="str">
        <f t="shared" si="0"/>
        <v>Đúng</v>
      </c>
      <c r="Y19" s="885" t="str">
        <f t="shared" si="1"/>
        <v>Đúng</v>
      </c>
      <c r="Z19" s="894"/>
      <c r="AA19" s="894"/>
      <c r="AB19" s="894"/>
    </row>
    <row r="20" spans="1:28" s="5" customFormat="1" ht="15" customHeight="1" x14ac:dyDescent="0.2">
      <c r="A20" s="239"/>
      <c r="B20" s="1311" t="s">
        <v>30</v>
      </c>
      <c r="C20" s="1324"/>
      <c r="D20" s="695"/>
      <c r="E20" s="695"/>
      <c r="F20" s="695"/>
      <c r="G20" s="695"/>
      <c r="H20" s="695"/>
      <c r="I20" s="695"/>
      <c r="J20" s="695"/>
      <c r="K20" s="1330"/>
      <c r="L20" s="1330"/>
      <c r="M20" s="1330"/>
      <c r="N20" s="695"/>
      <c r="O20" s="695"/>
      <c r="P20" s="1330"/>
      <c r="Q20" s="1330"/>
      <c r="R20" s="1330"/>
      <c r="S20" s="1330"/>
      <c r="T20" s="1325"/>
      <c r="U20" s="695"/>
      <c r="V20" s="695"/>
      <c r="W20" s="695"/>
      <c r="X20" s="885" t="str">
        <f t="shared" si="0"/>
        <v>Đúng</v>
      </c>
      <c r="Y20" s="885" t="str">
        <f t="shared" si="1"/>
        <v>Đúng</v>
      </c>
      <c r="Z20" s="894"/>
      <c r="AA20" s="894"/>
      <c r="AB20" s="894"/>
    </row>
    <row r="21" spans="1:28" s="5" customFormat="1" ht="15" customHeight="1" x14ac:dyDescent="0.2">
      <c r="A21" s="242"/>
      <c r="B21" s="230" t="s">
        <v>79</v>
      </c>
      <c r="C21" s="1324"/>
      <c r="D21" s="346"/>
      <c r="E21" s="346"/>
      <c r="F21" s="346"/>
      <c r="G21" s="346"/>
      <c r="H21" s="346"/>
      <c r="I21" s="346"/>
      <c r="J21" s="346"/>
      <c r="K21" s="1331"/>
      <c r="L21" s="1331"/>
      <c r="M21" s="1331"/>
      <c r="N21" s="346"/>
      <c r="O21" s="346"/>
      <c r="P21" s="1331"/>
      <c r="Q21" s="1331"/>
      <c r="R21" s="1331"/>
      <c r="S21" s="1331"/>
      <c r="T21" s="346"/>
      <c r="U21" s="346"/>
      <c r="V21" s="346"/>
      <c r="W21" s="346"/>
      <c r="X21" s="885" t="str">
        <f t="shared" si="0"/>
        <v>Đúng</v>
      </c>
      <c r="Y21" s="885" t="str">
        <f t="shared" si="1"/>
        <v>Đúng</v>
      </c>
      <c r="Z21" s="894"/>
      <c r="AA21" s="894"/>
      <c r="AB21" s="894"/>
    </row>
    <row r="22" spans="1:28" s="5" customFormat="1" ht="15" customHeight="1" x14ac:dyDescent="0.2">
      <c r="A22" s="242"/>
      <c r="B22" s="1310" t="s">
        <v>31</v>
      </c>
      <c r="C22" s="1324"/>
      <c r="D22" s="346"/>
      <c r="E22" s="346"/>
      <c r="F22" s="346"/>
      <c r="G22" s="346"/>
      <c r="H22" s="346"/>
      <c r="I22" s="346"/>
      <c r="J22" s="346"/>
      <c r="K22" s="1331"/>
      <c r="L22" s="1331"/>
      <c r="M22" s="1331"/>
      <c r="N22" s="346"/>
      <c r="O22" s="346"/>
      <c r="P22" s="1331"/>
      <c r="Q22" s="1331"/>
      <c r="R22" s="1331"/>
      <c r="S22" s="1331"/>
      <c r="T22" s="346"/>
      <c r="U22" s="346"/>
      <c r="V22" s="346"/>
      <c r="W22" s="346"/>
      <c r="X22" s="885" t="str">
        <f t="shared" si="0"/>
        <v>Đúng</v>
      </c>
      <c r="Y22" s="885" t="str">
        <f t="shared" si="1"/>
        <v>Đúng</v>
      </c>
      <c r="Z22" s="894"/>
      <c r="AA22" s="894"/>
      <c r="AB22" s="894"/>
    </row>
    <row r="23" spans="1:28" s="5" customFormat="1" ht="15" customHeight="1" x14ac:dyDescent="0.2">
      <c r="A23" s="242"/>
      <c r="B23" s="230" t="s">
        <v>32</v>
      </c>
      <c r="C23" s="1324"/>
      <c r="D23" s="346"/>
      <c r="E23" s="346"/>
      <c r="F23" s="346"/>
      <c r="G23" s="346"/>
      <c r="H23" s="346"/>
      <c r="I23" s="346"/>
      <c r="J23" s="346"/>
      <c r="K23" s="1331"/>
      <c r="L23" s="1331"/>
      <c r="M23" s="1331"/>
      <c r="N23" s="346"/>
      <c r="O23" s="346"/>
      <c r="P23" s="1331"/>
      <c r="Q23" s="1331"/>
      <c r="R23" s="1331"/>
      <c r="S23" s="1331"/>
      <c r="T23" s="346"/>
      <c r="U23" s="346"/>
      <c r="V23" s="346"/>
      <c r="W23" s="346"/>
      <c r="X23" s="885" t="str">
        <f t="shared" si="0"/>
        <v>Đúng</v>
      </c>
      <c r="Y23" s="885" t="str">
        <f t="shared" si="1"/>
        <v>Đúng</v>
      </c>
      <c r="Z23" s="894"/>
      <c r="AA23" s="894"/>
      <c r="AB23" s="894"/>
    </row>
    <row r="24" spans="1:28" s="5" customFormat="1" ht="15" customHeight="1" x14ac:dyDescent="0.2">
      <c r="A24" s="242"/>
      <c r="B24" s="230" t="s">
        <v>352</v>
      </c>
      <c r="C24" s="1324"/>
      <c r="D24" s="346"/>
      <c r="E24" s="346"/>
      <c r="F24" s="346"/>
      <c r="G24" s="346"/>
      <c r="H24" s="346"/>
      <c r="I24" s="346"/>
      <c r="J24" s="346"/>
      <c r="K24" s="1331"/>
      <c r="L24" s="1331"/>
      <c r="M24" s="1331"/>
      <c r="N24" s="346"/>
      <c r="O24" s="346"/>
      <c r="P24" s="1331"/>
      <c r="Q24" s="1331"/>
      <c r="R24" s="1331"/>
      <c r="S24" s="1331"/>
      <c r="T24" s="346"/>
      <c r="U24" s="346"/>
      <c r="V24" s="346"/>
      <c r="W24" s="346"/>
      <c r="X24" s="885" t="str">
        <f t="shared" si="0"/>
        <v>Đúng</v>
      </c>
      <c r="Y24" s="885" t="str">
        <f t="shared" si="1"/>
        <v>Đúng</v>
      </c>
      <c r="Z24" s="894"/>
      <c r="AA24" s="894"/>
      <c r="AB24" s="894"/>
    </row>
    <row r="25" spans="1:28" s="5" customFormat="1" ht="15" customHeight="1" x14ac:dyDescent="0.2">
      <c r="A25" s="242"/>
      <c r="B25" s="230" t="s">
        <v>33</v>
      </c>
      <c r="C25" s="1324"/>
      <c r="D25" s="346"/>
      <c r="E25" s="346"/>
      <c r="F25" s="346"/>
      <c r="G25" s="346"/>
      <c r="H25" s="346"/>
      <c r="I25" s="346"/>
      <c r="J25" s="346"/>
      <c r="K25" s="1331"/>
      <c r="L25" s="1331"/>
      <c r="M25" s="1331"/>
      <c r="N25" s="346"/>
      <c r="O25" s="346"/>
      <c r="P25" s="1331"/>
      <c r="Q25" s="1331"/>
      <c r="R25" s="1331"/>
      <c r="S25" s="1331"/>
      <c r="T25" s="346"/>
      <c r="U25" s="346"/>
      <c r="V25" s="346"/>
      <c r="W25" s="346"/>
      <c r="X25" s="885" t="str">
        <f t="shared" si="0"/>
        <v>Đúng</v>
      </c>
      <c r="Y25" s="885" t="str">
        <f t="shared" si="1"/>
        <v>Đúng</v>
      </c>
      <c r="Z25" s="894"/>
      <c r="AA25" s="894"/>
      <c r="AB25" s="894"/>
    </row>
    <row r="26" spans="1:28" s="5" customFormat="1" ht="15" customHeight="1" x14ac:dyDescent="0.2">
      <c r="A26" s="250"/>
      <c r="B26" s="251" t="s">
        <v>81</v>
      </c>
      <c r="C26" s="1324"/>
      <c r="D26" s="1328"/>
      <c r="E26" s="1328"/>
      <c r="F26" s="1328"/>
      <c r="G26" s="1328"/>
      <c r="H26" s="1328"/>
      <c r="I26" s="1328"/>
      <c r="J26" s="1328"/>
      <c r="K26" s="1327"/>
      <c r="L26" s="1327"/>
      <c r="M26" s="1327"/>
      <c r="N26" s="1328"/>
      <c r="O26" s="1328"/>
      <c r="P26" s="1327"/>
      <c r="Q26" s="1327"/>
      <c r="R26" s="1327"/>
      <c r="S26" s="1327"/>
      <c r="T26" s="346"/>
      <c r="U26" s="1328"/>
      <c r="V26" s="1328"/>
      <c r="W26" s="1328"/>
      <c r="X26" s="885" t="str">
        <f t="shared" si="0"/>
        <v>Đúng</v>
      </c>
      <c r="Y26" s="885" t="str">
        <f t="shared" si="1"/>
        <v>Đúng</v>
      </c>
      <c r="Z26" s="894"/>
      <c r="AA26" s="894"/>
      <c r="AB26" s="894"/>
    </row>
    <row r="27" spans="1:28" s="5" customFormat="1" ht="15" customHeight="1" x14ac:dyDescent="0.2">
      <c r="A27" s="252" t="s">
        <v>35</v>
      </c>
      <c r="B27" s="253" t="s">
        <v>5</v>
      </c>
      <c r="C27" s="1323"/>
      <c r="D27" s="1323"/>
      <c r="E27" s="1323"/>
      <c r="F27" s="1323"/>
      <c r="G27" s="1323"/>
      <c r="H27" s="1323"/>
      <c r="I27" s="1323"/>
      <c r="J27" s="1323"/>
      <c r="K27" s="1323"/>
      <c r="L27" s="1323"/>
      <c r="M27" s="1323"/>
      <c r="N27" s="1323"/>
      <c r="O27" s="1323"/>
      <c r="P27" s="1323"/>
      <c r="Q27" s="1323"/>
      <c r="R27" s="1323"/>
      <c r="S27" s="1323"/>
      <c r="T27" s="1323"/>
      <c r="U27" s="1323"/>
      <c r="V27" s="1323"/>
      <c r="W27" s="1323"/>
      <c r="X27" s="894"/>
      <c r="Y27" s="892"/>
      <c r="Z27" s="894"/>
      <c r="AA27" s="894"/>
      <c r="AB27" s="894"/>
    </row>
    <row r="28" spans="1:28" s="5" customFormat="1" ht="15" customHeight="1" x14ac:dyDescent="0.2">
      <c r="A28" s="241"/>
      <c r="B28" s="254" t="s">
        <v>142</v>
      </c>
      <c r="C28" s="1332"/>
      <c r="D28" s="346"/>
      <c r="E28" s="346"/>
      <c r="F28" s="346"/>
      <c r="G28" s="346"/>
      <c r="H28" s="346"/>
      <c r="I28" s="346"/>
      <c r="J28" s="346"/>
      <c r="K28" s="346"/>
      <c r="L28" s="346"/>
      <c r="M28" s="346"/>
      <c r="N28" s="346"/>
      <c r="O28" s="346"/>
      <c r="P28" s="346"/>
      <c r="Q28" s="346"/>
      <c r="R28" s="346"/>
      <c r="S28" s="346"/>
      <c r="T28" s="1325"/>
      <c r="U28" s="1325"/>
      <c r="V28" s="1325"/>
      <c r="W28" s="1325"/>
      <c r="X28" s="894"/>
      <c r="Y28" s="892"/>
      <c r="Z28" s="894"/>
      <c r="AA28" s="894"/>
      <c r="AB28" s="894"/>
    </row>
    <row r="29" spans="1:28" s="5" customFormat="1" ht="15" customHeight="1" x14ac:dyDescent="0.2">
      <c r="A29" s="242"/>
      <c r="B29" s="230" t="s">
        <v>17</v>
      </c>
      <c r="C29" s="1332"/>
      <c r="D29" s="346"/>
      <c r="E29" s="346"/>
      <c r="F29" s="346"/>
      <c r="G29" s="346"/>
      <c r="H29" s="346"/>
      <c r="I29" s="346"/>
      <c r="J29" s="346"/>
      <c r="K29" s="346"/>
      <c r="L29" s="346"/>
      <c r="M29" s="346"/>
      <c r="N29" s="346"/>
      <c r="O29" s="346"/>
      <c r="P29" s="346"/>
      <c r="Q29" s="346"/>
      <c r="R29" s="346"/>
      <c r="S29" s="346"/>
      <c r="T29" s="346"/>
      <c r="U29" s="346"/>
      <c r="V29" s="346"/>
      <c r="W29" s="346"/>
      <c r="X29" s="894"/>
      <c r="Y29" s="892"/>
      <c r="Z29" s="894"/>
      <c r="AA29" s="894"/>
      <c r="AB29" s="894"/>
    </row>
    <row r="30" spans="1:28" s="5" customFormat="1" ht="15" customHeight="1" x14ac:dyDescent="0.2">
      <c r="A30" s="242"/>
      <c r="B30" s="230" t="s">
        <v>18</v>
      </c>
      <c r="C30" s="1332"/>
      <c r="D30" s="346"/>
      <c r="E30" s="346"/>
      <c r="F30" s="346"/>
      <c r="G30" s="346"/>
      <c r="H30" s="346"/>
      <c r="I30" s="346"/>
      <c r="J30" s="346"/>
      <c r="K30" s="346"/>
      <c r="L30" s="346"/>
      <c r="M30" s="346"/>
      <c r="N30" s="346"/>
      <c r="O30" s="346"/>
      <c r="P30" s="346"/>
      <c r="Q30" s="346"/>
      <c r="R30" s="346"/>
      <c r="S30" s="346"/>
      <c r="T30" s="346"/>
      <c r="U30" s="346"/>
      <c r="V30" s="346"/>
      <c r="W30" s="346"/>
      <c r="X30" s="894"/>
      <c r="Y30" s="892"/>
      <c r="Z30" s="894"/>
      <c r="AA30" s="894"/>
      <c r="AB30" s="894"/>
    </row>
    <row r="31" spans="1:28" s="848" customFormat="1" ht="15" x14ac:dyDescent="0.2">
      <c r="A31" s="250"/>
      <c r="B31" s="255" t="s">
        <v>969</v>
      </c>
      <c r="C31" s="1333"/>
      <c r="D31" s="347"/>
      <c r="E31" s="347"/>
      <c r="F31" s="347"/>
      <c r="G31" s="347"/>
      <c r="H31" s="347"/>
      <c r="I31" s="347"/>
      <c r="J31" s="347"/>
      <c r="K31" s="347"/>
      <c r="L31" s="347"/>
      <c r="M31" s="347"/>
      <c r="N31" s="347"/>
      <c r="O31" s="347"/>
      <c r="P31" s="347"/>
      <c r="Q31" s="347"/>
      <c r="R31" s="347"/>
      <c r="S31" s="347"/>
      <c r="T31" s="347"/>
      <c r="U31" s="347"/>
      <c r="V31" s="347"/>
      <c r="W31" s="347"/>
      <c r="X31" s="897"/>
      <c r="Y31" s="899"/>
      <c r="Z31" s="898"/>
      <c r="AA31" s="898"/>
      <c r="AB31" s="898"/>
    </row>
    <row r="32" spans="1:28" x14ac:dyDescent="0.25">
      <c r="B32" s="900"/>
      <c r="C32" s="901" t="str">
        <f t="shared" ref="C32:W32" si="2">IF(C7=C19, "Đúng", "Sai")</f>
        <v>Đúng</v>
      </c>
      <c r="D32" s="900" t="str">
        <f t="shared" si="2"/>
        <v>Đúng</v>
      </c>
      <c r="E32" s="900" t="str">
        <f t="shared" si="2"/>
        <v>Đúng</v>
      </c>
      <c r="F32" s="900" t="str">
        <f t="shared" si="2"/>
        <v>Đúng</v>
      </c>
      <c r="G32" s="900" t="str">
        <f t="shared" si="2"/>
        <v>Đúng</v>
      </c>
      <c r="H32" s="900" t="str">
        <f t="shared" si="2"/>
        <v>Đúng</v>
      </c>
      <c r="I32" s="900" t="str">
        <f t="shared" si="2"/>
        <v>Đúng</v>
      </c>
      <c r="J32" s="900" t="str">
        <f t="shared" si="2"/>
        <v>Đúng</v>
      </c>
      <c r="K32" s="900" t="str">
        <f t="shared" si="2"/>
        <v>Đúng</v>
      </c>
      <c r="L32" s="900" t="str">
        <f t="shared" si="2"/>
        <v>Đúng</v>
      </c>
      <c r="M32" s="900" t="str">
        <f t="shared" si="2"/>
        <v>Đúng</v>
      </c>
      <c r="N32" s="900" t="str">
        <f t="shared" si="2"/>
        <v>Đúng</v>
      </c>
      <c r="O32" s="900" t="str">
        <f t="shared" si="2"/>
        <v>Đúng</v>
      </c>
      <c r="P32" s="900" t="str">
        <f t="shared" si="2"/>
        <v>Đúng</v>
      </c>
      <c r="Q32" s="900" t="str">
        <f t="shared" si="2"/>
        <v>Đúng</v>
      </c>
      <c r="R32" s="900" t="str">
        <f t="shared" si="2"/>
        <v>Đúng</v>
      </c>
      <c r="S32" s="900" t="str">
        <f t="shared" si="2"/>
        <v>Đúng</v>
      </c>
      <c r="T32" s="900" t="str">
        <f t="shared" si="2"/>
        <v>Đúng</v>
      </c>
      <c r="U32" s="900" t="str">
        <f t="shared" si="2"/>
        <v>Đúng</v>
      </c>
      <c r="V32" s="900" t="str">
        <f t="shared" si="2"/>
        <v>Đúng</v>
      </c>
      <c r="W32" s="900" t="str">
        <f t="shared" si="2"/>
        <v>Đúng</v>
      </c>
      <c r="X32" s="887"/>
      <c r="Y32" s="901"/>
      <c r="Z32" s="884"/>
      <c r="AA32" s="884"/>
      <c r="AB32" s="884"/>
    </row>
    <row r="33" spans="2:28" x14ac:dyDescent="0.25">
      <c r="B33" s="900"/>
      <c r="C33" s="901" t="str">
        <f>IF(AND(C30&lt;=C29,C29&lt;=C28,C28&lt;=C7),"Đúng","Sai")</f>
        <v>Đúng</v>
      </c>
      <c r="D33" s="900" t="str">
        <f t="shared" ref="D33:S33" si="3">IF(AND(D30&lt;=D29,D29&lt;=D28,D28&lt;=D7),"Đúng","Sai")</f>
        <v>Đúng</v>
      </c>
      <c r="E33" s="900" t="str">
        <f t="shared" si="3"/>
        <v>Đúng</v>
      </c>
      <c r="F33" s="900" t="str">
        <f t="shared" si="3"/>
        <v>Đúng</v>
      </c>
      <c r="G33" s="900" t="str">
        <f t="shared" si="3"/>
        <v>Đúng</v>
      </c>
      <c r="H33" s="900" t="str">
        <f t="shared" si="3"/>
        <v>Đúng</v>
      </c>
      <c r="I33" s="900" t="str">
        <f t="shared" si="3"/>
        <v>Đúng</v>
      </c>
      <c r="J33" s="900" t="str">
        <f t="shared" si="3"/>
        <v>Đúng</v>
      </c>
      <c r="K33" s="900" t="str">
        <f t="shared" si="3"/>
        <v>Đúng</v>
      </c>
      <c r="L33" s="900" t="str">
        <f t="shared" si="3"/>
        <v>Đúng</v>
      </c>
      <c r="M33" s="900" t="str">
        <f t="shared" si="3"/>
        <v>Đúng</v>
      </c>
      <c r="N33" s="900" t="str">
        <f t="shared" si="3"/>
        <v>Đúng</v>
      </c>
      <c r="O33" s="900" t="str">
        <f t="shared" si="3"/>
        <v>Đúng</v>
      </c>
      <c r="P33" s="900" t="str">
        <f t="shared" si="3"/>
        <v>Đúng</v>
      </c>
      <c r="Q33" s="900" t="str">
        <f t="shared" si="3"/>
        <v>Đúng</v>
      </c>
      <c r="R33" s="900" t="str">
        <f t="shared" si="3"/>
        <v>Đúng</v>
      </c>
      <c r="S33" s="900" t="str">
        <f t="shared" si="3"/>
        <v>Đúng</v>
      </c>
      <c r="T33" s="900"/>
      <c r="U33" s="900"/>
      <c r="V33" s="900"/>
      <c r="W33" s="900"/>
      <c r="X33" s="887"/>
      <c r="Y33" s="901"/>
      <c r="Z33" s="884"/>
      <c r="AA33" s="884"/>
      <c r="AB33" s="884"/>
    </row>
    <row r="34" spans="2:28" x14ac:dyDescent="0.25">
      <c r="B34" s="900"/>
      <c r="C34" s="901" t="str">
        <f>IF(T7=C28, "Đúng", "Sai")</f>
        <v>Đúng</v>
      </c>
      <c r="D34" s="884"/>
      <c r="E34" s="900"/>
      <c r="F34" s="900"/>
      <c r="G34" s="900"/>
      <c r="H34" s="900"/>
      <c r="I34" s="900"/>
      <c r="J34" s="900"/>
      <c r="K34" s="900"/>
      <c r="L34" s="900"/>
      <c r="M34" s="900"/>
      <c r="N34" s="900"/>
      <c r="O34" s="900"/>
      <c r="P34" s="900"/>
      <c r="Q34" s="900"/>
      <c r="R34" s="900"/>
      <c r="S34" s="900"/>
      <c r="T34" s="900"/>
      <c r="U34" s="900"/>
      <c r="V34" s="900"/>
      <c r="W34" s="900"/>
      <c r="X34" s="887"/>
      <c r="Y34" s="901"/>
      <c r="Z34" s="884"/>
      <c r="AA34" s="884"/>
      <c r="AB34" s="884"/>
    </row>
    <row r="35" spans="2:28" x14ac:dyDescent="0.25">
      <c r="B35" s="900"/>
      <c r="C35" s="901" t="str">
        <f>IF(U7=C29, "Đúng", "Sai")</f>
        <v>Đúng</v>
      </c>
      <c r="D35" s="884"/>
      <c r="E35" s="900"/>
      <c r="F35" s="900"/>
      <c r="G35" s="900"/>
      <c r="H35" s="900"/>
      <c r="I35" s="900"/>
      <c r="J35" s="900"/>
      <c r="K35" s="900"/>
      <c r="L35" s="900"/>
      <c r="M35" s="900"/>
      <c r="N35" s="900"/>
      <c r="O35" s="900"/>
      <c r="P35" s="900"/>
      <c r="Q35" s="900"/>
      <c r="R35" s="900"/>
      <c r="S35" s="900"/>
      <c r="T35" s="900"/>
      <c r="U35" s="900"/>
      <c r="V35" s="900"/>
      <c r="W35" s="900"/>
      <c r="X35" s="887"/>
      <c r="Y35" s="901"/>
      <c r="Z35" s="884"/>
      <c r="AA35" s="884"/>
      <c r="AB35" s="884"/>
    </row>
    <row r="36" spans="2:28" x14ac:dyDescent="0.25">
      <c r="B36" s="900"/>
      <c r="C36" s="901" t="str">
        <f>IF(V7=C30, "Đúng", "Sai")</f>
        <v>Đúng</v>
      </c>
      <c r="D36" s="884"/>
      <c r="E36" s="900"/>
      <c r="F36" s="900"/>
      <c r="G36" s="900"/>
      <c r="H36" s="900"/>
      <c r="I36" s="900"/>
      <c r="J36" s="900"/>
      <c r="K36" s="900"/>
      <c r="L36" s="900"/>
      <c r="M36" s="900"/>
      <c r="N36" s="900"/>
      <c r="O36" s="900"/>
      <c r="P36" s="900"/>
      <c r="Q36" s="900"/>
      <c r="R36" s="900"/>
      <c r="S36" s="900"/>
      <c r="T36" s="900"/>
      <c r="U36" s="900"/>
      <c r="V36" s="900"/>
      <c r="W36" s="900"/>
      <c r="X36" s="887"/>
      <c r="Y36" s="901"/>
      <c r="Z36" s="884"/>
      <c r="AA36" s="884"/>
      <c r="AB36" s="884"/>
    </row>
    <row r="37" spans="2:28" x14ac:dyDescent="0.25">
      <c r="B37" s="900"/>
      <c r="C37" s="901" t="str">
        <f>IF(W7=C31, "Đúng", "Sai")</f>
        <v>Đúng</v>
      </c>
      <c r="D37" s="900"/>
      <c r="E37" s="900"/>
      <c r="F37" s="900"/>
      <c r="G37" s="900"/>
      <c r="H37" s="900"/>
      <c r="I37" s="900"/>
      <c r="J37" s="900"/>
      <c r="K37" s="900"/>
      <c r="L37" s="900"/>
      <c r="M37" s="900"/>
      <c r="N37" s="900"/>
      <c r="O37" s="900"/>
      <c r="P37" s="900"/>
      <c r="Q37" s="900"/>
      <c r="R37" s="900"/>
      <c r="S37" s="900"/>
      <c r="T37" s="900"/>
      <c r="U37" s="900"/>
      <c r="V37" s="900"/>
      <c r="W37" s="900"/>
      <c r="X37" s="887"/>
      <c r="Y37" s="901"/>
      <c r="Z37" s="884"/>
      <c r="AA37" s="884"/>
      <c r="AB37" s="884"/>
    </row>
    <row r="38" spans="2:28" x14ac:dyDescent="0.25">
      <c r="X38" s="884"/>
      <c r="Y38" s="902"/>
      <c r="Z38" s="884"/>
      <c r="AA38" s="884"/>
      <c r="AB38" s="884"/>
    </row>
  </sheetData>
  <sheetProtection formatCells="0" formatColumns="0" formatRows="0"/>
  <mergeCells count="27">
    <mergeCell ref="A1:T1"/>
    <mergeCell ref="C3:C5"/>
    <mergeCell ref="D3:J3"/>
    <mergeCell ref="K3:S3"/>
    <mergeCell ref="T3:W3"/>
    <mergeCell ref="D4:D5"/>
    <mergeCell ref="E4:E5"/>
    <mergeCell ref="F4:F5"/>
    <mergeCell ref="J4:J5"/>
    <mergeCell ref="K4:K5"/>
    <mergeCell ref="U1:W1"/>
    <mergeCell ref="L4:L5"/>
    <mergeCell ref="G4:G5"/>
    <mergeCell ref="R4:R5"/>
    <mergeCell ref="S4:S5"/>
    <mergeCell ref="H4:H5"/>
    <mergeCell ref="T2:W2"/>
    <mergeCell ref="A3:A5"/>
    <mergeCell ref="B3:B5"/>
    <mergeCell ref="M4:M5"/>
    <mergeCell ref="N4:N5"/>
    <mergeCell ref="O4:O5"/>
    <mergeCell ref="P4:P5"/>
    <mergeCell ref="U4:W4"/>
    <mergeCell ref="T4:T5"/>
    <mergeCell ref="I4:I5"/>
    <mergeCell ref="Q4:Q5"/>
  </mergeCells>
  <conditionalFormatting sqref="X7:X26">
    <cfRule type="cellIs" dxfId="53" priority="3" operator="equal">
      <formula>"Đúng"</formula>
    </cfRule>
  </conditionalFormatting>
  <conditionalFormatting sqref="Y1:Y1048576 X32:XFD36 A34:C36 E34:W36 C37 A32:W33">
    <cfRule type="cellIs" dxfId="52" priority="5" operator="equal">
      <formula>"Đúng"</formula>
    </cfRule>
  </conditionalFormatting>
  <printOptions horizontalCentered="1"/>
  <pageMargins left="0.23622047244094491" right="0" top="0.23622047244094491" bottom="0" header="0" footer="0"/>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pageSetUpPr fitToPage="1"/>
  </sheetPr>
  <dimension ref="A1:AD25"/>
  <sheetViews>
    <sheetView tabSelected="1" zoomScaleNormal="100" workbookViewId="0">
      <selection activeCell="AB18" sqref="AB4:AB18"/>
    </sheetView>
  </sheetViews>
  <sheetFormatPr defaultColWidth="8.85546875" defaultRowHeight="15" x14ac:dyDescent="0.2"/>
  <cols>
    <col min="1" max="1" width="4.140625" style="34" customWidth="1"/>
    <col min="2" max="2" width="33.7109375" style="42" customWidth="1"/>
    <col min="3" max="3" width="5.42578125" style="41" customWidth="1"/>
    <col min="4" max="11" width="5.42578125" style="34" customWidth="1"/>
    <col min="12" max="12" width="8.140625" style="34" customWidth="1"/>
    <col min="13" max="13" width="5.42578125" style="34" customWidth="1"/>
    <col min="14" max="14" width="9.85546875" style="34" customWidth="1"/>
    <col min="15" max="15" width="6" style="34" customWidth="1"/>
    <col min="16" max="21" width="6.42578125" style="34" customWidth="1"/>
    <col min="22" max="23" width="4.42578125" style="34" customWidth="1"/>
    <col min="24" max="24" width="4.140625" style="34" customWidth="1"/>
    <col min="25" max="25" width="4.7109375" style="34" customWidth="1"/>
    <col min="26" max="27" width="5.42578125" style="34" customWidth="1"/>
    <col min="28" max="28" width="7" style="34" customWidth="1"/>
    <col min="29" max="29" width="6.42578125" style="34" customWidth="1"/>
    <col min="30" max="30" width="7.42578125" style="283" customWidth="1"/>
    <col min="31" max="262" width="9.140625" style="34"/>
    <col min="263" max="263" width="4.140625" style="34" customWidth="1"/>
    <col min="264" max="264" width="33.7109375" style="34" customWidth="1"/>
    <col min="265" max="275" width="5.42578125" style="34" customWidth="1"/>
    <col min="276" max="276" width="6.140625" style="34" customWidth="1"/>
    <col min="277" max="277" width="5.42578125" style="34" customWidth="1"/>
    <col min="278" max="278" width="6.28515625" style="34" customWidth="1"/>
    <col min="279" max="279" width="4.42578125" style="34" customWidth="1"/>
    <col min="280" max="280" width="4.140625" style="34" customWidth="1"/>
    <col min="281" max="283" width="5.42578125" style="34" customWidth="1"/>
    <col min="284" max="518" width="9.140625" style="34"/>
    <col min="519" max="519" width="4.140625" style="34" customWidth="1"/>
    <col min="520" max="520" width="33.7109375" style="34" customWidth="1"/>
    <col min="521" max="531" width="5.42578125" style="34" customWidth="1"/>
    <col min="532" max="532" width="6.140625" style="34" customWidth="1"/>
    <col min="533" max="533" width="5.42578125" style="34" customWidth="1"/>
    <col min="534" max="534" width="6.28515625" style="34" customWidth="1"/>
    <col min="535" max="535" width="4.42578125" style="34" customWidth="1"/>
    <col min="536" max="536" width="4.140625" style="34" customWidth="1"/>
    <col min="537" max="539" width="5.42578125" style="34" customWidth="1"/>
    <col min="540" max="774" width="9.140625" style="34"/>
    <col min="775" max="775" width="4.140625" style="34" customWidth="1"/>
    <col min="776" max="776" width="33.7109375" style="34" customWidth="1"/>
    <col min="777" max="787" width="5.42578125" style="34" customWidth="1"/>
    <col min="788" max="788" width="6.140625" style="34" customWidth="1"/>
    <col min="789" max="789" width="5.42578125" style="34" customWidth="1"/>
    <col min="790" max="790" width="6.28515625" style="34" customWidth="1"/>
    <col min="791" max="791" width="4.42578125" style="34" customWidth="1"/>
    <col min="792" max="792" width="4.140625" style="34" customWidth="1"/>
    <col min="793" max="795" width="5.42578125" style="34" customWidth="1"/>
    <col min="796" max="1030" width="9.140625" style="34"/>
    <col min="1031" max="1031" width="4.140625" style="34" customWidth="1"/>
    <col min="1032" max="1032" width="33.7109375" style="34" customWidth="1"/>
    <col min="1033" max="1043" width="5.42578125" style="34" customWidth="1"/>
    <col min="1044" max="1044" width="6.140625" style="34" customWidth="1"/>
    <col min="1045" max="1045" width="5.42578125" style="34" customWidth="1"/>
    <col min="1046" max="1046" width="6.28515625" style="34" customWidth="1"/>
    <col min="1047" max="1047" width="4.42578125" style="34" customWidth="1"/>
    <col min="1048" max="1048" width="4.140625" style="34" customWidth="1"/>
    <col min="1049" max="1051" width="5.42578125" style="34" customWidth="1"/>
    <col min="1052" max="1286" width="9.140625" style="34"/>
    <col min="1287" max="1287" width="4.140625" style="34" customWidth="1"/>
    <col min="1288" max="1288" width="33.7109375" style="34" customWidth="1"/>
    <col min="1289" max="1299" width="5.42578125" style="34" customWidth="1"/>
    <col min="1300" max="1300" width="6.140625" style="34" customWidth="1"/>
    <col min="1301" max="1301" width="5.42578125" style="34" customWidth="1"/>
    <col min="1302" max="1302" width="6.28515625" style="34" customWidth="1"/>
    <col min="1303" max="1303" width="4.42578125" style="34" customWidth="1"/>
    <col min="1304" max="1304" width="4.140625" style="34" customWidth="1"/>
    <col min="1305" max="1307" width="5.42578125" style="34" customWidth="1"/>
    <col min="1308" max="1542" width="9.140625" style="34"/>
    <col min="1543" max="1543" width="4.140625" style="34" customWidth="1"/>
    <col min="1544" max="1544" width="33.7109375" style="34" customWidth="1"/>
    <col min="1545" max="1555" width="5.42578125" style="34" customWidth="1"/>
    <col min="1556" max="1556" width="6.140625" style="34" customWidth="1"/>
    <col min="1557" max="1557" width="5.42578125" style="34" customWidth="1"/>
    <col min="1558" max="1558" width="6.28515625" style="34" customWidth="1"/>
    <col min="1559" max="1559" width="4.42578125" style="34" customWidth="1"/>
    <col min="1560" max="1560" width="4.140625" style="34" customWidth="1"/>
    <col min="1561" max="1563" width="5.42578125" style="34" customWidth="1"/>
    <col min="1564" max="1798" width="9.140625" style="34"/>
    <col min="1799" max="1799" width="4.140625" style="34" customWidth="1"/>
    <col min="1800" max="1800" width="33.7109375" style="34" customWidth="1"/>
    <col min="1801" max="1811" width="5.42578125" style="34" customWidth="1"/>
    <col min="1812" max="1812" width="6.140625" style="34" customWidth="1"/>
    <col min="1813" max="1813" width="5.42578125" style="34" customWidth="1"/>
    <col min="1814" max="1814" width="6.28515625" style="34" customWidth="1"/>
    <col min="1815" max="1815" width="4.42578125" style="34" customWidth="1"/>
    <col min="1816" max="1816" width="4.140625" style="34" customWidth="1"/>
    <col min="1817" max="1819" width="5.42578125" style="34" customWidth="1"/>
    <col min="1820" max="2054" width="9.140625" style="34"/>
    <col min="2055" max="2055" width="4.140625" style="34" customWidth="1"/>
    <col min="2056" max="2056" width="33.7109375" style="34" customWidth="1"/>
    <col min="2057" max="2067" width="5.42578125" style="34" customWidth="1"/>
    <col min="2068" max="2068" width="6.140625" style="34" customWidth="1"/>
    <col min="2069" max="2069" width="5.42578125" style="34" customWidth="1"/>
    <col min="2070" max="2070" width="6.28515625" style="34" customWidth="1"/>
    <col min="2071" max="2071" width="4.42578125" style="34" customWidth="1"/>
    <col min="2072" max="2072" width="4.140625" style="34" customWidth="1"/>
    <col min="2073" max="2075" width="5.42578125" style="34" customWidth="1"/>
    <col min="2076" max="2310" width="9.140625" style="34"/>
    <col min="2311" max="2311" width="4.140625" style="34" customWidth="1"/>
    <col min="2312" max="2312" width="33.7109375" style="34" customWidth="1"/>
    <col min="2313" max="2323" width="5.42578125" style="34" customWidth="1"/>
    <col min="2324" max="2324" width="6.140625" style="34" customWidth="1"/>
    <col min="2325" max="2325" width="5.42578125" style="34" customWidth="1"/>
    <col min="2326" max="2326" width="6.28515625" style="34" customWidth="1"/>
    <col min="2327" max="2327" width="4.42578125" style="34" customWidth="1"/>
    <col min="2328" max="2328" width="4.140625" style="34" customWidth="1"/>
    <col min="2329" max="2331" width="5.42578125" style="34" customWidth="1"/>
    <col min="2332" max="2566" width="9.140625" style="34"/>
    <col min="2567" max="2567" width="4.140625" style="34" customWidth="1"/>
    <col min="2568" max="2568" width="33.7109375" style="34" customWidth="1"/>
    <col min="2569" max="2579" width="5.42578125" style="34" customWidth="1"/>
    <col min="2580" max="2580" width="6.140625" style="34" customWidth="1"/>
    <col min="2581" max="2581" width="5.42578125" style="34" customWidth="1"/>
    <col min="2582" max="2582" width="6.28515625" style="34" customWidth="1"/>
    <col min="2583" max="2583" width="4.42578125" style="34" customWidth="1"/>
    <col min="2584" max="2584" width="4.140625" style="34" customWidth="1"/>
    <col min="2585" max="2587" width="5.42578125" style="34" customWidth="1"/>
    <col min="2588" max="2822" width="9.140625" style="34"/>
    <col min="2823" max="2823" width="4.140625" style="34" customWidth="1"/>
    <col min="2824" max="2824" width="33.7109375" style="34" customWidth="1"/>
    <col min="2825" max="2835" width="5.42578125" style="34" customWidth="1"/>
    <col min="2836" max="2836" width="6.140625" style="34" customWidth="1"/>
    <col min="2837" max="2837" width="5.42578125" style="34" customWidth="1"/>
    <col min="2838" max="2838" width="6.28515625" style="34" customWidth="1"/>
    <col min="2839" max="2839" width="4.42578125" style="34" customWidth="1"/>
    <col min="2840" max="2840" width="4.140625" style="34" customWidth="1"/>
    <col min="2841" max="2843" width="5.42578125" style="34" customWidth="1"/>
    <col min="2844" max="3078" width="9.140625" style="34"/>
    <col min="3079" max="3079" width="4.140625" style="34" customWidth="1"/>
    <col min="3080" max="3080" width="33.7109375" style="34" customWidth="1"/>
    <col min="3081" max="3091" width="5.42578125" style="34" customWidth="1"/>
    <col min="3092" max="3092" width="6.140625" style="34" customWidth="1"/>
    <col min="3093" max="3093" width="5.42578125" style="34" customWidth="1"/>
    <col min="3094" max="3094" width="6.28515625" style="34" customWidth="1"/>
    <col min="3095" max="3095" width="4.42578125" style="34" customWidth="1"/>
    <col min="3096" max="3096" width="4.140625" style="34" customWidth="1"/>
    <col min="3097" max="3099" width="5.42578125" style="34" customWidth="1"/>
    <col min="3100" max="3334" width="9.140625" style="34"/>
    <col min="3335" max="3335" width="4.140625" style="34" customWidth="1"/>
    <col min="3336" max="3336" width="33.7109375" style="34" customWidth="1"/>
    <col min="3337" max="3347" width="5.42578125" style="34" customWidth="1"/>
    <col min="3348" max="3348" width="6.140625" style="34" customWidth="1"/>
    <col min="3349" max="3349" width="5.42578125" style="34" customWidth="1"/>
    <col min="3350" max="3350" width="6.28515625" style="34" customWidth="1"/>
    <col min="3351" max="3351" width="4.42578125" style="34" customWidth="1"/>
    <col min="3352" max="3352" width="4.140625" style="34" customWidth="1"/>
    <col min="3353" max="3355" width="5.42578125" style="34" customWidth="1"/>
    <col min="3356" max="3590" width="9.140625" style="34"/>
    <col min="3591" max="3591" width="4.140625" style="34" customWidth="1"/>
    <col min="3592" max="3592" width="33.7109375" style="34" customWidth="1"/>
    <col min="3593" max="3603" width="5.42578125" style="34" customWidth="1"/>
    <col min="3604" max="3604" width="6.140625" style="34" customWidth="1"/>
    <col min="3605" max="3605" width="5.42578125" style="34" customWidth="1"/>
    <col min="3606" max="3606" width="6.28515625" style="34" customWidth="1"/>
    <col min="3607" max="3607" width="4.42578125" style="34" customWidth="1"/>
    <col min="3608" max="3608" width="4.140625" style="34" customWidth="1"/>
    <col min="3609" max="3611" width="5.42578125" style="34" customWidth="1"/>
    <col min="3612" max="3846" width="9.140625" style="34"/>
    <col min="3847" max="3847" width="4.140625" style="34" customWidth="1"/>
    <col min="3848" max="3848" width="33.7109375" style="34" customWidth="1"/>
    <col min="3849" max="3859" width="5.42578125" style="34" customWidth="1"/>
    <col min="3860" max="3860" width="6.140625" style="34" customWidth="1"/>
    <col min="3861" max="3861" width="5.42578125" style="34" customWidth="1"/>
    <col min="3862" max="3862" width="6.28515625" style="34" customWidth="1"/>
    <col min="3863" max="3863" width="4.42578125" style="34" customWidth="1"/>
    <col min="3864" max="3864" width="4.140625" style="34" customWidth="1"/>
    <col min="3865" max="3867" width="5.42578125" style="34" customWidth="1"/>
    <col min="3868" max="4102" width="9.140625" style="34"/>
    <col min="4103" max="4103" width="4.140625" style="34" customWidth="1"/>
    <col min="4104" max="4104" width="33.7109375" style="34" customWidth="1"/>
    <col min="4105" max="4115" width="5.42578125" style="34" customWidth="1"/>
    <col min="4116" max="4116" width="6.140625" style="34" customWidth="1"/>
    <col min="4117" max="4117" width="5.42578125" style="34" customWidth="1"/>
    <col min="4118" max="4118" width="6.28515625" style="34" customWidth="1"/>
    <col min="4119" max="4119" width="4.42578125" style="34" customWidth="1"/>
    <col min="4120" max="4120" width="4.140625" style="34" customWidth="1"/>
    <col min="4121" max="4123" width="5.42578125" style="34" customWidth="1"/>
    <col min="4124" max="4358" width="9.140625" style="34"/>
    <col min="4359" max="4359" width="4.140625" style="34" customWidth="1"/>
    <col min="4360" max="4360" width="33.7109375" style="34" customWidth="1"/>
    <col min="4361" max="4371" width="5.42578125" style="34" customWidth="1"/>
    <col min="4372" max="4372" width="6.140625" style="34" customWidth="1"/>
    <col min="4373" max="4373" width="5.42578125" style="34" customWidth="1"/>
    <col min="4374" max="4374" width="6.28515625" style="34" customWidth="1"/>
    <col min="4375" max="4375" width="4.42578125" style="34" customWidth="1"/>
    <col min="4376" max="4376" width="4.140625" style="34" customWidth="1"/>
    <col min="4377" max="4379" width="5.42578125" style="34" customWidth="1"/>
    <col min="4380" max="4614" width="9.140625" style="34"/>
    <col min="4615" max="4615" width="4.140625" style="34" customWidth="1"/>
    <col min="4616" max="4616" width="33.7109375" style="34" customWidth="1"/>
    <col min="4617" max="4627" width="5.42578125" style="34" customWidth="1"/>
    <col min="4628" max="4628" width="6.140625" style="34" customWidth="1"/>
    <col min="4629" max="4629" width="5.42578125" style="34" customWidth="1"/>
    <col min="4630" max="4630" width="6.28515625" style="34" customWidth="1"/>
    <col min="4631" max="4631" width="4.42578125" style="34" customWidth="1"/>
    <col min="4632" max="4632" width="4.140625" style="34" customWidth="1"/>
    <col min="4633" max="4635" width="5.42578125" style="34" customWidth="1"/>
    <col min="4636" max="4870" width="9.140625" style="34"/>
    <col min="4871" max="4871" width="4.140625" style="34" customWidth="1"/>
    <col min="4872" max="4872" width="33.7109375" style="34" customWidth="1"/>
    <col min="4873" max="4883" width="5.42578125" style="34" customWidth="1"/>
    <col min="4884" max="4884" width="6.140625" style="34" customWidth="1"/>
    <col min="4885" max="4885" width="5.42578125" style="34" customWidth="1"/>
    <col min="4886" max="4886" width="6.28515625" style="34" customWidth="1"/>
    <col min="4887" max="4887" width="4.42578125" style="34" customWidth="1"/>
    <col min="4888" max="4888" width="4.140625" style="34" customWidth="1"/>
    <col min="4889" max="4891" width="5.42578125" style="34" customWidth="1"/>
    <col min="4892" max="5126" width="9.140625" style="34"/>
    <col min="5127" max="5127" width="4.140625" style="34" customWidth="1"/>
    <col min="5128" max="5128" width="33.7109375" style="34" customWidth="1"/>
    <col min="5129" max="5139" width="5.42578125" style="34" customWidth="1"/>
    <col min="5140" max="5140" width="6.140625" style="34" customWidth="1"/>
    <col min="5141" max="5141" width="5.42578125" style="34" customWidth="1"/>
    <col min="5142" max="5142" width="6.28515625" style="34" customWidth="1"/>
    <col min="5143" max="5143" width="4.42578125" style="34" customWidth="1"/>
    <col min="5144" max="5144" width="4.140625" style="34" customWidth="1"/>
    <col min="5145" max="5147" width="5.42578125" style="34" customWidth="1"/>
    <col min="5148" max="5382" width="9.140625" style="34"/>
    <col min="5383" max="5383" width="4.140625" style="34" customWidth="1"/>
    <col min="5384" max="5384" width="33.7109375" style="34" customWidth="1"/>
    <col min="5385" max="5395" width="5.42578125" style="34" customWidth="1"/>
    <col min="5396" max="5396" width="6.140625" style="34" customWidth="1"/>
    <col min="5397" max="5397" width="5.42578125" style="34" customWidth="1"/>
    <col min="5398" max="5398" width="6.28515625" style="34" customWidth="1"/>
    <col min="5399" max="5399" width="4.42578125" style="34" customWidth="1"/>
    <col min="5400" max="5400" width="4.140625" style="34" customWidth="1"/>
    <col min="5401" max="5403" width="5.42578125" style="34" customWidth="1"/>
    <col min="5404" max="5638" width="9.140625" style="34"/>
    <col min="5639" max="5639" width="4.140625" style="34" customWidth="1"/>
    <col min="5640" max="5640" width="33.7109375" style="34" customWidth="1"/>
    <col min="5641" max="5651" width="5.42578125" style="34" customWidth="1"/>
    <col min="5652" max="5652" width="6.140625" style="34" customWidth="1"/>
    <col min="5653" max="5653" width="5.42578125" style="34" customWidth="1"/>
    <col min="5654" max="5654" width="6.28515625" style="34" customWidth="1"/>
    <col min="5655" max="5655" width="4.42578125" style="34" customWidth="1"/>
    <col min="5656" max="5656" width="4.140625" style="34" customWidth="1"/>
    <col min="5657" max="5659" width="5.42578125" style="34" customWidth="1"/>
    <col min="5660" max="5894" width="9.140625" style="34"/>
    <col min="5895" max="5895" width="4.140625" style="34" customWidth="1"/>
    <col min="5896" max="5896" width="33.7109375" style="34" customWidth="1"/>
    <col min="5897" max="5907" width="5.42578125" style="34" customWidth="1"/>
    <col min="5908" max="5908" width="6.140625" style="34" customWidth="1"/>
    <col min="5909" max="5909" width="5.42578125" style="34" customWidth="1"/>
    <col min="5910" max="5910" width="6.28515625" style="34" customWidth="1"/>
    <col min="5911" max="5911" width="4.42578125" style="34" customWidth="1"/>
    <col min="5912" max="5912" width="4.140625" style="34" customWidth="1"/>
    <col min="5913" max="5915" width="5.42578125" style="34" customWidth="1"/>
    <col min="5916" max="6150" width="9.140625" style="34"/>
    <col min="6151" max="6151" width="4.140625" style="34" customWidth="1"/>
    <col min="6152" max="6152" width="33.7109375" style="34" customWidth="1"/>
    <col min="6153" max="6163" width="5.42578125" style="34" customWidth="1"/>
    <col min="6164" max="6164" width="6.140625" style="34" customWidth="1"/>
    <col min="6165" max="6165" width="5.42578125" style="34" customWidth="1"/>
    <col min="6166" max="6166" width="6.28515625" style="34" customWidth="1"/>
    <col min="6167" max="6167" width="4.42578125" style="34" customWidth="1"/>
    <col min="6168" max="6168" width="4.140625" style="34" customWidth="1"/>
    <col min="6169" max="6171" width="5.42578125" style="34" customWidth="1"/>
    <col min="6172" max="6406" width="9.140625" style="34"/>
    <col min="6407" max="6407" width="4.140625" style="34" customWidth="1"/>
    <col min="6408" max="6408" width="33.7109375" style="34" customWidth="1"/>
    <col min="6409" max="6419" width="5.42578125" style="34" customWidth="1"/>
    <col min="6420" max="6420" width="6.140625" style="34" customWidth="1"/>
    <col min="6421" max="6421" width="5.42578125" style="34" customWidth="1"/>
    <col min="6422" max="6422" width="6.28515625" style="34" customWidth="1"/>
    <col min="6423" max="6423" width="4.42578125" style="34" customWidth="1"/>
    <col min="6424" max="6424" width="4.140625" style="34" customWidth="1"/>
    <col min="6425" max="6427" width="5.42578125" style="34" customWidth="1"/>
    <col min="6428" max="6662" width="9.140625" style="34"/>
    <col min="6663" max="6663" width="4.140625" style="34" customWidth="1"/>
    <col min="6664" max="6664" width="33.7109375" style="34" customWidth="1"/>
    <col min="6665" max="6675" width="5.42578125" style="34" customWidth="1"/>
    <col min="6676" max="6676" width="6.140625" style="34" customWidth="1"/>
    <col min="6677" max="6677" width="5.42578125" style="34" customWidth="1"/>
    <col min="6678" max="6678" width="6.28515625" style="34" customWidth="1"/>
    <col min="6679" max="6679" width="4.42578125" style="34" customWidth="1"/>
    <col min="6680" max="6680" width="4.140625" style="34" customWidth="1"/>
    <col min="6681" max="6683" width="5.42578125" style="34" customWidth="1"/>
    <col min="6684" max="6918" width="9.140625" style="34"/>
    <col min="6919" max="6919" width="4.140625" style="34" customWidth="1"/>
    <col min="6920" max="6920" width="33.7109375" style="34" customWidth="1"/>
    <col min="6921" max="6931" width="5.42578125" style="34" customWidth="1"/>
    <col min="6932" max="6932" width="6.140625" style="34" customWidth="1"/>
    <col min="6933" max="6933" width="5.42578125" style="34" customWidth="1"/>
    <col min="6934" max="6934" width="6.28515625" style="34" customWidth="1"/>
    <col min="6935" max="6935" width="4.42578125" style="34" customWidth="1"/>
    <col min="6936" max="6936" width="4.140625" style="34" customWidth="1"/>
    <col min="6937" max="6939" width="5.42578125" style="34" customWidth="1"/>
    <col min="6940" max="7174" width="9.140625" style="34"/>
    <col min="7175" max="7175" width="4.140625" style="34" customWidth="1"/>
    <col min="7176" max="7176" width="33.7109375" style="34" customWidth="1"/>
    <col min="7177" max="7187" width="5.42578125" style="34" customWidth="1"/>
    <col min="7188" max="7188" width="6.140625" style="34" customWidth="1"/>
    <col min="7189" max="7189" width="5.42578125" style="34" customWidth="1"/>
    <col min="7190" max="7190" width="6.28515625" style="34" customWidth="1"/>
    <col min="7191" max="7191" width="4.42578125" style="34" customWidth="1"/>
    <col min="7192" max="7192" width="4.140625" style="34" customWidth="1"/>
    <col min="7193" max="7195" width="5.42578125" style="34" customWidth="1"/>
    <col min="7196" max="7430" width="9.140625" style="34"/>
    <col min="7431" max="7431" width="4.140625" style="34" customWidth="1"/>
    <col min="7432" max="7432" width="33.7109375" style="34" customWidth="1"/>
    <col min="7433" max="7443" width="5.42578125" style="34" customWidth="1"/>
    <col min="7444" max="7444" width="6.140625" style="34" customWidth="1"/>
    <col min="7445" max="7445" width="5.42578125" style="34" customWidth="1"/>
    <col min="7446" max="7446" width="6.28515625" style="34" customWidth="1"/>
    <col min="7447" max="7447" width="4.42578125" style="34" customWidth="1"/>
    <col min="7448" max="7448" width="4.140625" style="34" customWidth="1"/>
    <col min="7449" max="7451" width="5.42578125" style="34" customWidth="1"/>
    <col min="7452" max="7686" width="9.140625" style="34"/>
    <col min="7687" max="7687" width="4.140625" style="34" customWidth="1"/>
    <col min="7688" max="7688" width="33.7109375" style="34" customWidth="1"/>
    <col min="7689" max="7699" width="5.42578125" style="34" customWidth="1"/>
    <col min="7700" max="7700" width="6.140625" style="34" customWidth="1"/>
    <col min="7701" max="7701" width="5.42578125" style="34" customWidth="1"/>
    <col min="7702" max="7702" width="6.28515625" style="34" customWidth="1"/>
    <col min="7703" max="7703" width="4.42578125" style="34" customWidth="1"/>
    <col min="7704" max="7704" width="4.140625" style="34" customWidth="1"/>
    <col min="7705" max="7707" width="5.42578125" style="34" customWidth="1"/>
    <col min="7708" max="7942" width="9.140625" style="34"/>
    <col min="7943" max="7943" width="4.140625" style="34" customWidth="1"/>
    <col min="7944" max="7944" width="33.7109375" style="34" customWidth="1"/>
    <col min="7945" max="7955" width="5.42578125" style="34" customWidth="1"/>
    <col min="7956" max="7956" width="6.140625" style="34" customWidth="1"/>
    <col min="7957" max="7957" width="5.42578125" style="34" customWidth="1"/>
    <col min="7958" max="7958" width="6.28515625" style="34" customWidth="1"/>
    <col min="7959" max="7959" width="4.42578125" style="34" customWidth="1"/>
    <col min="7960" max="7960" width="4.140625" style="34" customWidth="1"/>
    <col min="7961" max="7963" width="5.42578125" style="34" customWidth="1"/>
    <col min="7964" max="8198" width="9.140625" style="34"/>
    <col min="8199" max="8199" width="4.140625" style="34" customWidth="1"/>
    <col min="8200" max="8200" width="33.7109375" style="34" customWidth="1"/>
    <col min="8201" max="8211" width="5.42578125" style="34" customWidth="1"/>
    <col min="8212" max="8212" width="6.140625" style="34" customWidth="1"/>
    <col min="8213" max="8213" width="5.42578125" style="34" customWidth="1"/>
    <col min="8214" max="8214" width="6.28515625" style="34" customWidth="1"/>
    <col min="8215" max="8215" width="4.42578125" style="34" customWidth="1"/>
    <col min="8216" max="8216" width="4.140625" style="34" customWidth="1"/>
    <col min="8217" max="8219" width="5.42578125" style="34" customWidth="1"/>
    <col min="8220" max="8454" width="9.140625" style="34"/>
    <col min="8455" max="8455" width="4.140625" style="34" customWidth="1"/>
    <col min="8456" max="8456" width="33.7109375" style="34" customWidth="1"/>
    <col min="8457" max="8467" width="5.42578125" style="34" customWidth="1"/>
    <col min="8468" max="8468" width="6.140625" style="34" customWidth="1"/>
    <col min="8469" max="8469" width="5.42578125" style="34" customWidth="1"/>
    <col min="8470" max="8470" width="6.28515625" style="34" customWidth="1"/>
    <col min="8471" max="8471" width="4.42578125" style="34" customWidth="1"/>
    <col min="8472" max="8472" width="4.140625" style="34" customWidth="1"/>
    <col min="8473" max="8475" width="5.42578125" style="34" customWidth="1"/>
    <col min="8476" max="8710" width="9.140625" style="34"/>
    <col min="8711" max="8711" width="4.140625" style="34" customWidth="1"/>
    <col min="8712" max="8712" width="33.7109375" style="34" customWidth="1"/>
    <col min="8713" max="8723" width="5.42578125" style="34" customWidth="1"/>
    <col min="8724" max="8724" width="6.140625" style="34" customWidth="1"/>
    <col min="8725" max="8725" width="5.42578125" style="34" customWidth="1"/>
    <col min="8726" max="8726" width="6.28515625" style="34" customWidth="1"/>
    <col min="8727" max="8727" width="4.42578125" style="34" customWidth="1"/>
    <col min="8728" max="8728" width="4.140625" style="34" customWidth="1"/>
    <col min="8729" max="8731" width="5.42578125" style="34" customWidth="1"/>
    <col min="8732" max="8966" width="9.140625" style="34"/>
    <col min="8967" max="8967" width="4.140625" style="34" customWidth="1"/>
    <col min="8968" max="8968" width="33.7109375" style="34" customWidth="1"/>
    <col min="8969" max="8979" width="5.42578125" style="34" customWidth="1"/>
    <col min="8980" max="8980" width="6.140625" style="34" customWidth="1"/>
    <col min="8981" max="8981" width="5.42578125" style="34" customWidth="1"/>
    <col min="8982" max="8982" width="6.28515625" style="34" customWidth="1"/>
    <col min="8983" max="8983" width="4.42578125" style="34" customWidth="1"/>
    <col min="8984" max="8984" width="4.140625" style="34" customWidth="1"/>
    <col min="8985" max="8987" width="5.42578125" style="34" customWidth="1"/>
    <col min="8988" max="9222" width="9.140625" style="34"/>
    <col min="9223" max="9223" width="4.140625" style="34" customWidth="1"/>
    <col min="9224" max="9224" width="33.7109375" style="34" customWidth="1"/>
    <col min="9225" max="9235" width="5.42578125" style="34" customWidth="1"/>
    <col min="9236" max="9236" width="6.140625" style="34" customWidth="1"/>
    <col min="9237" max="9237" width="5.42578125" style="34" customWidth="1"/>
    <col min="9238" max="9238" width="6.28515625" style="34" customWidth="1"/>
    <col min="9239" max="9239" width="4.42578125" style="34" customWidth="1"/>
    <col min="9240" max="9240" width="4.140625" style="34" customWidth="1"/>
    <col min="9241" max="9243" width="5.42578125" style="34" customWidth="1"/>
    <col min="9244" max="9478" width="9.140625" style="34"/>
    <col min="9479" max="9479" width="4.140625" style="34" customWidth="1"/>
    <col min="9480" max="9480" width="33.7109375" style="34" customWidth="1"/>
    <col min="9481" max="9491" width="5.42578125" style="34" customWidth="1"/>
    <col min="9492" max="9492" width="6.140625" style="34" customWidth="1"/>
    <col min="9493" max="9493" width="5.42578125" style="34" customWidth="1"/>
    <col min="9494" max="9494" width="6.28515625" style="34" customWidth="1"/>
    <col min="9495" max="9495" width="4.42578125" style="34" customWidth="1"/>
    <col min="9496" max="9496" width="4.140625" style="34" customWidth="1"/>
    <col min="9497" max="9499" width="5.42578125" style="34" customWidth="1"/>
    <col min="9500" max="9734" width="9.140625" style="34"/>
    <col min="9735" max="9735" width="4.140625" style="34" customWidth="1"/>
    <col min="9736" max="9736" width="33.7109375" style="34" customWidth="1"/>
    <col min="9737" max="9747" width="5.42578125" style="34" customWidth="1"/>
    <col min="9748" max="9748" width="6.140625" style="34" customWidth="1"/>
    <col min="9749" max="9749" width="5.42578125" style="34" customWidth="1"/>
    <col min="9750" max="9750" width="6.28515625" style="34" customWidth="1"/>
    <col min="9751" max="9751" width="4.42578125" style="34" customWidth="1"/>
    <col min="9752" max="9752" width="4.140625" style="34" customWidth="1"/>
    <col min="9753" max="9755" width="5.42578125" style="34" customWidth="1"/>
    <col min="9756" max="9990" width="9.140625" style="34"/>
    <col min="9991" max="9991" width="4.140625" style="34" customWidth="1"/>
    <col min="9992" max="9992" width="33.7109375" style="34" customWidth="1"/>
    <col min="9993" max="10003" width="5.42578125" style="34" customWidth="1"/>
    <col min="10004" max="10004" width="6.140625" style="34" customWidth="1"/>
    <col min="10005" max="10005" width="5.42578125" style="34" customWidth="1"/>
    <col min="10006" max="10006" width="6.28515625" style="34" customWidth="1"/>
    <col min="10007" max="10007" width="4.42578125" style="34" customWidth="1"/>
    <col min="10008" max="10008" width="4.140625" style="34" customWidth="1"/>
    <col min="10009" max="10011" width="5.42578125" style="34" customWidth="1"/>
    <col min="10012" max="10246" width="9.140625" style="34"/>
    <col min="10247" max="10247" width="4.140625" style="34" customWidth="1"/>
    <col min="10248" max="10248" width="33.7109375" style="34" customWidth="1"/>
    <col min="10249" max="10259" width="5.42578125" style="34" customWidth="1"/>
    <col min="10260" max="10260" width="6.140625" style="34" customWidth="1"/>
    <col min="10261" max="10261" width="5.42578125" style="34" customWidth="1"/>
    <col min="10262" max="10262" width="6.28515625" style="34" customWidth="1"/>
    <col min="10263" max="10263" width="4.42578125" style="34" customWidth="1"/>
    <col min="10264" max="10264" width="4.140625" style="34" customWidth="1"/>
    <col min="10265" max="10267" width="5.42578125" style="34" customWidth="1"/>
    <col min="10268" max="10502" width="9.140625" style="34"/>
    <col min="10503" max="10503" width="4.140625" style="34" customWidth="1"/>
    <col min="10504" max="10504" width="33.7109375" style="34" customWidth="1"/>
    <col min="10505" max="10515" width="5.42578125" style="34" customWidth="1"/>
    <col min="10516" max="10516" width="6.140625" style="34" customWidth="1"/>
    <col min="10517" max="10517" width="5.42578125" style="34" customWidth="1"/>
    <col min="10518" max="10518" width="6.28515625" style="34" customWidth="1"/>
    <col min="10519" max="10519" width="4.42578125" style="34" customWidth="1"/>
    <col min="10520" max="10520" width="4.140625" style="34" customWidth="1"/>
    <col min="10521" max="10523" width="5.42578125" style="34" customWidth="1"/>
    <col min="10524" max="10758" width="9.140625" style="34"/>
    <col min="10759" max="10759" width="4.140625" style="34" customWidth="1"/>
    <col min="10760" max="10760" width="33.7109375" style="34" customWidth="1"/>
    <col min="10761" max="10771" width="5.42578125" style="34" customWidth="1"/>
    <col min="10772" max="10772" width="6.140625" style="34" customWidth="1"/>
    <col min="10773" max="10773" width="5.42578125" style="34" customWidth="1"/>
    <col min="10774" max="10774" width="6.28515625" style="34" customWidth="1"/>
    <col min="10775" max="10775" width="4.42578125" style="34" customWidth="1"/>
    <col min="10776" max="10776" width="4.140625" style="34" customWidth="1"/>
    <col min="10777" max="10779" width="5.42578125" style="34" customWidth="1"/>
    <col min="10780" max="11014" width="9.140625" style="34"/>
    <col min="11015" max="11015" width="4.140625" style="34" customWidth="1"/>
    <col min="11016" max="11016" width="33.7109375" style="34" customWidth="1"/>
    <col min="11017" max="11027" width="5.42578125" style="34" customWidth="1"/>
    <col min="11028" max="11028" width="6.140625" style="34" customWidth="1"/>
    <col min="11029" max="11029" width="5.42578125" style="34" customWidth="1"/>
    <col min="11030" max="11030" width="6.28515625" style="34" customWidth="1"/>
    <col min="11031" max="11031" width="4.42578125" style="34" customWidth="1"/>
    <col min="11032" max="11032" width="4.140625" style="34" customWidth="1"/>
    <col min="11033" max="11035" width="5.42578125" style="34" customWidth="1"/>
    <col min="11036" max="11270" width="9.140625" style="34"/>
    <col min="11271" max="11271" width="4.140625" style="34" customWidth="1"/>
    <col min="11272" max="11272" width="33.7109375" style="34" customWidth="1"/>
    <col min="11273" max="11283" width="5.42578125" style="34" customWidth="1"/>
    <col min="11284" max="11284" width="6.140625" style="34" customWidth="1"/>
    <col min="11285" max="11285" width="5.42578125" style="34" customWidth="1"/>
    <col min="11286" max="11286" width="6.28515625" style="34" customWidth="1"/>
    <col min="11287" max="11287" width="4.42578125" style="34" customWidth="1"/>
    <col min="11288" max="11288" width="4.140625" style="34" customWidth="1"/>
    <col min="11289" max="11291" width="5.42578125" style="34" customWidth="1"/>
    <col min="11292" max="11526" width="9.140625" style="34"/>
    <col min="11527" max="11527" width="4.140625" style="34" customWidth="1"/>
    <col min="11528" max="11528" width="33.7109375" style="34" customWidth="1"/>
    <col min="11529" max="11539" width="5.42578125" style="34" customWidth="1"/>
    <col min="11540" max="11540" width="6.140625" style="34" customWidth="1"/>
    <col min="11541" max="11541" width="5.42578125" style="34" customWidth="1"/>
    <col min="11542" max="11542" width="6.28515625" style="34" customWidth="1"/>
    <col min="11543" max="11543" width="4.42578125" style="34" customWidth="1"/>
    <col min="11544" max="11544" width="4.140625" style="34" customWidth="1"/>
    <col min="11545" max="11547" width="5.42578125" style="34" customWidth="1"/>
    <col min="11548" max="11782" width="9.140625" style="34"/>
    <col min="11783" max="11783" width="4.140625" style="34" customWidth="1"/>
    <col min="11784" max="11784" width="33.7109375" style="34" customWidth="1"/>
    <col min="11785" max="11795" width="5.42578125" style="34" customWidth="1"/>
    <col min="11796" max="11796" width="6.140625" style="34" customWidth="1"/>
    <col min="11797" max="11797" width="5.42578125" style="34" customWidth="1"/>
    <col min="11798" max="11798" width="6.28515625" style="34" customWidth="1"/>
    <col min="11799" max="11799" width="4.42578125" style="34" customWidth="1"/>
    <col min="11800" max="11800" width="4.140625" style="34" customWidth="1"/>
    <col min="11801" max="11803" width="5.42578125" style="34" customWidth="1"/>
    <col min="11804" max="12038" width="9.140625" style="34"/>
    <col min="12039" max="12039" width="4.140625" style="34" customWidth="1"/>
    <col min="12040" max="12040" width="33.7109375" style="34" customWidth="1"/>
    <col min="12041" max="12051" width="5.42578125" style="34" customWidth="1"/>
    <col min="12052" max="12052" width="6.140625" style="34" customWidth="1"/>
    <col min="12053" max="12053" width="5.42578125" style="34" customWidth="1"/>
    <col min="12054" max="12054" width="6.28515625" style="34" customWidth="1"/>
    <col min="12055" max="12055" width="4.42578125" style="34" customWidth="1"/>
    <col min="12056" max="12056" width="4.140625" style="34" customWidth="1"/>
    <col min="12057" max="12059" width="5.42578125" style="34" customWidth="1"/>
    <col min="12060" max="12294" width="9.140625" style="34"/>
    <col min="12295" max="12295" width="4.140625" style="34" customWidth="1"/>
    <col min="12296" max="12296" width="33.7109375" style="34" customWidth="1"/>
    <col min="12297" max="12307" width="5.42578125" style="34" customWidth="1"/>
    <col min="12308" max="12308" width="6.140625" style="34" customWidth="1"/>
    <col min="12309" max="12309" width="5.42578125" style="34" customWidth="1"/>
    <col min="12310" max="12310" width="6.28515625" style="34" customWidth="1"/>
    <col min="12311" max="12311" width="4.42578125" style="34" customWidth="1"/>
    <col min="12312" max="12312" width="4.140625" style="34" customWidth="1"/>
    <col min="12313" max="12315" width="5.42578125" style="34" customWidth="1"/>
    <col min="12316" max="12550" width="9.140625" style="34"/>
    <col min="12551" max="12551" width="4.140625" style="34" customWidth="1"/>
    <col min="12552" max="12552" width="33.7109375" style="34" customWidth="1"/>
    <col min="12553" max="12563" width="5.42578125" style="34" customWidth="1"/>
    <col min="12564" max="12564" width="6.140625" style="34" customWidth="1"/>
    <col min="12565" max="12565" width="5.42578125" style="34" customWidth="1"/>
    <col min="12566" max="12566" width="6.28515625" style="34" customWidth="1"/>
    <col min="12567" max="12567" width="4.42578125" style="34" customWidth="1"/>
    <col min="12568" max="12568" width="4.140625" style="34" customWidth="1"/>
    <col min="12569" max="12571" width="5.42578125" style="34" customWidth="1"/>
    <col min="12572" max="12806" width="9.140625" style="34"/>
    <col min="12807" max="12807" width="4.140625" style="34" customWidth="1"/>
    <col min="12808" max="12808" width="33.7109375" style="34" customWidth="1"/>
    <col min="12809" max="12819" width="5.42578125" style="34" customWidth="1"/>
    <col min="12820" max="12820" width="6.140625" style="34" customWidth="1"/>
    <col min="12821" max="12821" width="5.42578125" style="34" customWidth="1"/>
    <col min="12822" max="12822" width="6.28515625" style="34" customWidth="1"/>
    <col min="12823" max="12823" width="4.42578125" style="34" customWidth="1"/>
    <col min="12824" max="12824" width="4.140625" style="34" customWidth="1"/>
    <col min="12825" max="12827" width="5.42578125" style="34" customWidth="1"/>
    <col min="12828" max="13062" width="9.140625" style="34"/>
    <col min="13063" max="13063" width="4.140625" style="34" customWidth="1"/>
    <col min="13064" max="13064" width="33.7109375" style="34" customWidth="1"/>
    <col min="13065" max="13075" width="5.42578125" style="34" customWidth="1"/>
    <col min="13076" max="13076" width="6.140625" style="34" customWidth="1"/>
    <col min="13077" max="13077" width="5.42578125" style="34" customWidth="1"/>
    <col min="13078" max="13078" width="6.28515625" style="34" customWidth="1"/>
    <col min="13079" max="13079" width="4.42578125" style="34" customWidth="1"/>
    <col min="13080" max="13080" width="4.140625" style="34" customWidth="1"/>
    <col min="13081" max="13083" width="5.42578125" style="34" customWidth="1"/>
    <col min="13084" max="13318" width="9.140625" style="34"/>
    <col min="13319" max="13319" width="4.140625" style="34" customWidth="1"/>
    <col min="13320" max="13320" width="33.7109375" style="34" customWidth="1"/>
    <col min="13321" max="13331" width="5.42578125" style="34" customWidth="1"/>
    <col min="13332" max="13332" width="6.140625" style="34" customWidth="1"/>
    <col min="13333" max="13333" width="5.42578125" style="34" customWidth="1"/>
    <col min="13334" max="13334" width="6.28515625" style="34" customWidth="1"/>
    <col min="13335" max="13335" width="4.42578125" style="34" customWidth="1"/>
    <col min="13336" max="13336" width="4.140625" style="34" customWidth="1"/>
    <col min="13337" max="13339" width="5.42578125" style="34" customWidth="1"/>
    <col min="13340" max="13574" width="9.140625" style="34"/>
    <col min="13575" max="13575" width="4.140625" style="34" customWidth="1"/>
    <col min="13576" max="13576" width="33.7109375" style="34" customWidth="1"/>
    <col min="13577" max="13587" width="5.42578125" style="34" customWidth="1"/>
    <col min="13588" max="13588" width="6.140625" style="34" customWidth="1"/>
    <col min="13589" max="13589" width="5.42578125" style="34" customWidth="1"/>
    <col min="13590" max="13590" width="6.28515625" style="34" customWidth="1"/>
    <col min="13591" max="13591" width="4.42578125" style="34" customWidth="1"/>
    <col min="13592" max="13592" width="4.140625" style="34" customWidth="1"/>
    <col min="13593" max="13595" width="5.42578125" style="34" customWidth="1"/>
    <col min="13596" max="13830" width="9.140625" style="34"/>
    <col min="13831" max="13831" width="4.140625" style="34" customWidth="1"/>
    <col min="13832" max="13832" width="33.7109375" style="34" customWidth="1"/>
    <col min="13833" max="13843" width="5.42578125" style="34" customWidth="1"/>
    <col min="13844" max="13844" width="6.140625" style="34" customWidth="1"/>
    <col min="13845" max="13845" width="5.42578125" style="34" customWidth="1"/>
    <col min="13846" max="13846" width="6.28515625" style="34" customWidth="1"/>
    <col min="13847" max="13847" width="4.42578125" style="34" customWidth="1"/>
    <col min="13848" max="13848" width="4.140625" style="34" customWidth="1"/>
    <col min="13849" max="13851" width="5.42578125" style="34" customWidth="1"/>
    <col min="13852" max="14086" width="9.140625" style="34"/>
    <col min="14087" max="14087" width="4.140625" style="34" customWidth="1"/>
    <col min="14088" max="14088" width="33.7109375" style="34" customWidth="1"/>
    <col min="14089" max="14099" width="5.42578125" style="34" customWidth="1"/>
    <col min="14100" max="14100" width="6.140625" style="34" customWidth="1"/>
    <col min="14101" max="14101" width="5.42578125" style="34" customWidth="1"/>
    <col min="14102" max="14102" width="6.28515625" style="34" customWidth="1"/>
    <col min="14103" max="14103" width="4.42578125" style="34" customWidth="1"/>
    <col min="14104" max="14104" width="4.140625" style="34" customWidth="1"/>
    <col min="14105" max="14107" width="5.42578125" style="34" customWidth="1"/>
    <col min="14108" max="14342" width="9.140625" style="34"/>
    <col min="14343" max="14343" width="4.140625" style="34" customWidth="1"/>
    <col min="14344" max="14344" width="33.7109375" style="34" customWidth="1"/>
    <col min="14345" max="14355" width="5.42578125" style="34" customWidth="1"/>
    <col min="14356" max="14356" width="6.140625" style="34" customWidth="1"/>
    <col min="14357" max="14357" width="5.42578125" style="34" customWidth="1"/>
    <col min="14358" max="14358" width="6.28515625" style="34" customWidth="1"/>
    <col min="14359" max="14359" width="4.42578125" style="34" customWidth="1"/>
    <col min="14360" max="14360" width="4.140625" style="34" customWidth="1"/>
    <col min="14361" max="14363" width="5.42578125" style="34" customWidth="1"/>
    <col min="14364" max="14598" width="9.140625" style="34"/>
    <col min="14599" max="14599" width="4.140625" style="34" customWidth="1"/>
    <col min="14600" max="14600" width="33.7109375" style="34" customWidth="1"/>
    <col min="14601" max="14611" width="5.42578125" style="34" customWidth="1"/>
    <col min="14612" max="14612" width="6.140625" style="34" customWidth="1"/>
    <col min="14613" max="14613" width="5.42578125" style="34" customWidth="1"/>
    <col min="14614" max="14614" width="6.28515625" style="34" customWidth="1"/>
    <col min="14615" max="14615" width="4.42578125" style="34" customWidth="1"/>
    <col min="14616" max="14616" width="4.140625" style="34" customWidth="1"/>
    <col min="14617" max="14619" width="5.42578125" style="34" customWidth="1"/>
    <col min="14620" max="14854" width="9.140625" style="34"/>
    <col min="14855" max="14855" width="4.140625" style="34" customWidth="1"/>
    <col min="14856" max="14856" width="33.7109375" style="34" customWidth="1"/>
    <col min="14857" max="14867" width="5.42578125" style="34" customWidth="1"/>
    <col min="14868" max="14868" width="6.140625" style="34" customWidth="1"/>
    <col min="14869" max="14869" width="5.42578125" style="34" customWidth="1"/>
    <col min="14870" max="14870" width="6.28515625" style="34" customWidth="1"/>
    <col min="14871" max="14871" width="4.42578125" style="34" customWidth="1"/>
    <col min="14872" max="14872" width="4.140625" style="34" customWidth="1"/>
    <col min="14873" max="14875" width="5.42578125" style="34" customWidth="1"/>
    <col min="14876" max="15110" width="9.140625" style="34"/>
    <col min="15111" max="15111" width="4.140625" style="34" customWidth="1"/>
    <col min="15112" max="15112" width="33.7109375" style="34" customWidth="1"/>
    <col min="15113" max="15123" width="5.42578125" style="34" customWidth="1"/>
    <col min="15124" max="15124" width="6.140625" style="34" customWidth="1"/>
    <col min="15125" max="15125" width="5.42578125" style="34" customWidth="1"/>
    <col min="15126" max="15126" width="6.28515625" style="34" customWidth="1"/>
    <col min="15127" max="15127" width="4.42578125" style="34" customWidth="1"/>
    <col min="15128" max="15128" width="4.140625" style="34" customWidth="1"/>
    <col min="15129" max="15131" width="5.42578125" style="34" customWidth="1"/>
    <col min="15132" max="15366" width="9.140625" style="34"/>
    <col min="15367" max="15367" width="4.140625" style="34" customWidth="1"/>
    <col min="15368" max="15368" width="33.7109375" style="34" customWidth="1"/>
    <col min="15369" max="15379" width="5.42578125" style="34" customWidth="1"/>
    <col min="15380" max="15380" width="6.140625" style="34" customWidth="1"/>
    <col min="15381" max="15381" width="5.42578125" style="34" customWidth="1"/>
    <col min="15382" max="15382" width="6.28515625" style="34" customWidth="1"/>
    <col min="15383" max="15383" width="4.42578125" style="34" customWidth="1"/>
    <col min="15384" max="15384" width="4.140625" style="34" customWidth="1"/>
    <col min="15385" max="15387" width="5.42578125" style="34" customWidth="1"/>
    <col min="15388" max="15622" width="9.140625" style="34"/>
    <col min="15623" max="15623" width="4.140625" style="34" customWidth="1"/>
    <col min="15624" max="15624" width="33.7109375" style="34" customWidth="1"/>
    <col min="15625" max="15635" width="5.42578125" style="34" customWidth="1"/>
    <col min="15636" max="15636" width="6.140625" style="34" customWidth="1"/>
    <col min="15637" max="15637" width="5.42578125" style="34" customWidth="1"/>
    <col min="15638" max="15638" width="6.28515625" style="34" customWidth="1"/>
    <col min="15639" max="15639" width="4.42578125" style="34" customWidth="1"/>
    <col min="15640" max="15640" width="4.140625" style="34" customWidth="1"/>
    <col min="15641" max="15643" width="5.42578125" style="34" customWidth="1"/>
    <col min="15644" max="15878" width="9.140625" style="34"/>
    <col min="15879" max="15879" width="4.140625" style="34" customWidth="1"/>
    <col min="15880" max="15880" width="33.7109375" style="34" customWidth="1"/>
    <col min="15881" max="15891" width="5.42578125" style="34" customWidth="1"/>
    <col min="15892" max="15892" width="6.140625" style="34" customWidth="1"/>
    <col min="15893" max="15893" width="5.42578125" style="34" customWidth="1"/>
    <col min="15894" max="15894" width="6.28515625" style="34" customWidth="1"/>
    <col min="15895" max="15895" width="4.42578125" style="34" customWidth="1"/>
    <col min="15896" max="15896" width="4.140625" style="34" customWidth="1"/>
    <col min="15897" max="15899" width="5.42578125" style="34" customWidth="1"/>
    <col min="15900" max="16134" width="9.140625" style="34"/>
    <col min="16135" max="16135" width="4.140625" style="34" customWidth="1"/>
    <col min="16136" max="16136" width="33.7109375" style="34" customWidth="1"/>
    <col min="16137" max="16147" width="5.42578125" style="34" customWidth="1"/>
    <col min="16148" max="16148" width="6.140625" style="34" customWidth="1"/>
    <col min="16149" max="16149" width="5.42578125" style="34" customWidth="1"/>
    <col min="16150" max="16150" width="6.28515625" style="34" customWidth="1"/>
    <col min="16151" max="16151" width="4.42578125" style="34" customWidth="1"/>
    <col min="16152" max="16152" width="4.140625" style="34" customWidth="1"/>
    <col min="16153" max="16155" width="5.42578125" style="34" customWidth="1"/>
    <col min="16156" max="16384" width="9.140625" style="34"/>
  </cols>
  <sheetData>
    <row r="1" spans="1:30" s="35" customFormat="1" ht="24.75" customHeight="1" x14ac:dyDescent="0.2">
      <c r="A1" s="1065" t="s">
        <v>47</v>
      </c>
      <c r="B1" s="1065"/>
      <c r="C1" s="1065"/>
      <c r="D1" s="1065"/>
      <c r="E1" s="1065"/>
      <c r="F1" s="1065"/>
      <c r="G1" s="1065"/>
      <c r="H1" s="1065"/>
      <c r="I1" s="1065"/>
      <c r="J1" s="1065"/>
      <c r="K1" s="1065"/>
      <c r="L1" s="1065"/>
      <c r="M1" s="1065"/>
      <c r="N1" s="1065"/>
      <c r="O1" s="1065"/>
      <c r="P1" s="1065"/>
      <c r="Q1" s="1065"/>
      <c r="R1" s="1065"/>
      <c r="S1" s="1065"/>
      <c r="T1" s="1065"/>
      <c r="U1" s="1065"/>
      <c r="V1" s="1065"/>
      <c r="W1" s="281"/>
      <c r="X1" s="281"/>
      <c r="Y1" s="281"/>
      <c r="Z1" s="1062" t="s">
        <v>257</v>
      </c>
      <c r="AA1" s="1063"/>
      <c r="AD1" s="282"/>
    </row>
    <row r="2" spans="1:30" s="36" customFormat="1" ht="20.25" customHeight="1" x14ac:dyDescent="0.25">
      <c r="A2" s="1064" t="s">
        <v>236</v>
      </c>
      <c r="B2" s="1064"/>
      <c r="C2" s="1064"/>
      <c r="D2" s="1064"/>
      <c r="E2" s="1064"/>
      <c r="F2" s="1064"/>
      <c r="G2" s="1064"/>
      <c r="H2" s="1064"/>
      <c r="I2" s="1064"/>
      <c r="J2" s="1064"/>
      <c r="K2" s="1064"/>
      <c r="L2" s="1064"/>
      <c r="M2" s="1064"/>
      <c r="N2" s="1064"/>
      <c r="O2" s="1064"/>
      <c r="P2" s="1064"/>
      <c r="Q2" s="1064"/>
      <c r="R2" s="1064"/>
      <c r="S2" s="1064"/>
      <c r="T2" s="1064"/>
      <c r="U2" s="1064"/>
      <c r="V2" s="1064"/>
      <c r="W2" s="234" t="s">
        <v>45</v>
      </c>
      <c r="X2" s="234"/>
      <c r="Y2" s="234"/>
      <c r="Z2" s="235"/>
      <c r="AA2" s="235"/>
      <c r="AD2" s="283"/>
    </row>
    <row r="3" spans="1:30" ht="30" customHeight="1" x14ac:dyDescent="0.2">
      <c r="A3" s="1066" t="s">
        <v>235</v>
      </c>
      <c r="B3" s="1066" t="s">
        <v>48</v>
      </c>
      <c r="C3" s="1068" t="s">
        <v>49</v>
      </c>
      <c r="D3" s="1070" t="s">
        <v>50</v>
      </c>
      <c r="E3" s="1071"/>
      <c r="F3" s="1071"/>
      <c r="G3" s="1071"/>
      <c r="H3" s="1071"/>
      <c r="I3" s="1071"/>
      <c r="J3" s="1071"/>
      <c r="K3" s="1071"/>
      <c r="L3" s="1072" t="s">
        <v>51</v>
      </c>
      <c r="M3" s="1073"/>
      <c r="N3" s="1073"/>
      <c r="O3" s="1073"/>
      <c r="P3" s="1073"/>
      <c r="Q3" s="1073"/>
      <c r="R3" s="1073"/>
      <c r="S3" s="1073"/>
      <c r="T3" s="1073"/>
      <c r="U3" s="1073"/>
      <c r="V3" s="1073"/>
      <c r="W3" s="1073"/>
      <c r="X3" s="1073"/>
      <c r="Y3" s="1061" t="s">
        <v>52</v>
      </c>
      <c r="Z3" s="1061"/>
      <c r="AA3" s="1061"/>
    </row>
    <row r="4" spans="1:30" s="37" customFormat="1" ht="236.25" customHeight="1" x14ac:dyDescent="0.2">
      <c r="A4" s="1067"/>
      <c r="B4" s="1067"/>
      <c r="C4" s="1069"/>
      <c r="D4" s="732" t="s">
        <v>53</v>
      </c>
      <c r="E4" s="732" t="s">
        <v>38</v>
      </c>
      <c r="F4" s="732" t="s">
        <v>54</v>
      </c>
      <c r="G4" s="732" t="s">
        <v>8</v>
      </c>
      <c r="H4" s="732" t="s">
        <v>559</v>
      </c>
      <c r="I4" s="733" t="s">
        <v>560</v>
      </c>
      <c r="J4" s="733" t="s">
        <v>241</v>
      </c>
      <c r="K4" s="733" t="s">
        <v>9</v>
      </c>
      <c r="L4" s="734" t="s">
        <v>355</v>
      </c>
      <c r="M4" s="734" t="s">
        <v>104</v>
      </c>
      <c r="N4" s="734" t="s">
        <v>356</v>
      </c>
      <c r="O4" s="734" t="s">
        <v>993</v>
      </c>
      <c r="P4" s="734" t="s">
        <v>967</v>
      </c>
      <c r="Q4" s="734" t="s">
        <v>456</v>
      </c>
      <c r="R4" s="734" t="s">
        <v>358</v>
      </c>
      <c r="S4" s="734" t="s">
        <v>373</v>
      </c>
      <c r="T4" s="734" t="s">
        <v>798</v>
      </c>
      <c r="U4" s="734" t="s">
        <v>562</v>
      </c>
      <c r="V4" s="734" t="s">
        <v>41</v>
      </c>
      <c r="W4" s="734" t="s">
        <v>40</v>
      </c>
      <c r="X4" s="734" t="s">
        <v>12</v>
      </c>
      <c r="Y4" s="732" t="s">
        <v>56</v>
      </c>
      <c r="Z4" s="732" t="s">
        <v>956</v>
      </c>
      <c r="AA4" s="732" t="s">
        <v>57</v>
      </c>
      <c r="AB4" s="904"/>
      <c r="AD4" s="284"/>
    </row>
    <row r="5" spans="1:30" s="38" customFormat="1" ht="15" customHeight="1" x14ac:dyDescent="0.2">
      <c r="A5" s="903">
        <v>1</v>
      </c>
      <c r="B5" s="903">
        <v>2</v>
      </c>
      <c r="C5" s="903">
        <v>3</v>
      </c>
      <c r="D5" s="903">
        <v>4</v>
      </c>
      <c r="E5" s="903">
        <v>5</v>
      </c>
      <c r="F5" s="903">
        <v>6</v>
      </c>
      <c r="G5" s="903">
        <v>7</v>
      </c>
      <c r="H5" s="903">
        <v>8</v>
      </c>
      <c r="I5" s="903">
        <v>9</v>
      </c>
      <c r="J5" s="903">
        <v>10</v>
      </c>
      <c r="K5" s="903">
        <v>11</v>
      </c>
      <c r="L5" s="903">
        <v>12</v>
      </c>
      <c r="M5" s="903">
        <v>13</v>
      </c>
      <c r="N5" s="903">
        <v>14</v>
      </c>
      <c r="O5" s="903">
        <v>15</v>
      </c>
      <c r="P5" s="903">
        <v>16</v>
      </c>
      <c r="Q5" s="903">
        <v>17</v>
      </c>
      <c r="R5" s="903">
        <v>18</v>
      </c>
      <c r="S5" s="903">
        <v>19</v>
      </c>
      <c r="T5" s="903">
        <v>20</v>
      </c>
      <c r="U5" s="903">
        <v>21</v>
      </c>
      <c r="V5" s="903">
        <v>22</v>
      </c>
      <c r="W5" s="903">
        <v>23</v>
      </c>
      <c r="X5" s="903">
        <v>24</v>
      </c>
      <c r="Y5" s="903">
        <v>25</v>
      </c>
      <c r="Z5" s="903">
        <v>26</v>
      </c>
      <c r="AA5" s="903">
        <v>27</v>
      </c>
      <c r="AB5" s="905"/>
      <c r="AD5" s="285"/>
    </row>
    <row r="6" spans="1:30" s="40" customFormat="1" ht="17.25" customHeight="1" x14ac:dyDescent="0.2">
      <c r="A6" s="735" t="s">
        <v>19</v>
      </c>
      <c r="B6" s="731" t="s">
        <v>542</v>
      </c>
      <c r="C6" s="736">
        <f t="shared" ref="C6:AA6" si="0">SUM(C7:C15)</f>
        <v>0</v>
      </c>
      <c r="D6" s="736">
        <f t="shared" si="0"/>
        <v>0</v>
      </c>
      <c r="E6" s="736">
        <f t="shared" si="0"/>
        <v>0</v>
      </c>
      <c r="F6" s="736">
        <f t="shared" si="0"/>
        <v>0</v>
      </c>
      <c r="G6" s="736">
        <f t="shared" si="0"/>
        <v>0</v>
      </c>
      <c r="H6" s="736">
        <f t="shared" si="0"/>
        <v>0</v>
      </c>
      <c r="I6" s="736">
        <f t="shared" si="0"/>
        <v>0</v>
      </c>
      <c r="J6" s="736">
        <f t="shared" si="0"/>
        <v>0</v>
      </c>
      <c r="K6" s="736">
        <f t="shared" si="0"/>
        <v>0</v>
      </c>
      <c r="L6" s="736">
        <f t="shared" si="0"/>
        <v>0</v>
      </c>
      <c r="M6" s="736">
        <f t="shared" si="0"/>
        <v>0</v>
      </c>
      <c r="N6" s="736">
        <f t="shared" si="0"/>
        <v>0</v>
      </c>
      <c r="O6" s="736">
        <f t="shared" si="0"/>
        <v>0</v>
      </c>
      <c r="P6" s="736">
        <f t="shared" si="0"/>
        <v>0</v>
      </c>
      <c r="Q6" s="736">
        <f t="shared" si="0"/>
        <v>0</v>
      </c>
      <c r="R6" s="736">
        <f t="shared" si="0"/>
        <v>0</v>
      </c>
      <c r="S6" s="736">
        <f t="shared" si="0"/>
        <v>0</v>
      </c>
      <c r="T6" s="736">
        <f t="shared" si="0"/>
        <v>0</v>
      </c>
      <c r="U6" s="736">
        <f t="shared" si="0"/>
        <v>0</v>
      </c>
      <c r="V6" s="736">
        <f t="shared" si="0"/>
        <v>0</v>
      </c>
      <c r="W6" s="736">
        <f t="shared" si="0"/>
        <v>0</v>
      </c>
      <c r="X6" s="736">
        <f t="shared" si="0"/>
        <v>0</v>
      </c>
      <c r="Y6" s="736">
        <f t="shared" si="0"/>
        <v>0</v>
      </c>
      <c r="Z6" s="736">
        <f t="shared" si="0"/>
        <v>0</v>
      </c>
      <c r="AA6" s="736">
        <f t="shared" si="0"/>
        <v>0</v>
      </c>
      <c r="AB6" s="906" t="str">
        <f>IF(AND(L6&lt;=C6,M6&lt;=C6,N6&lt;=C6,O6&lt;=C6,P6&lt;=C6,Q6&lt;=C6,R6&lt;=C6,S6&lt;=C6,V6&lt;=C6,W6&lt;=C6,X6&lt;=C6),"Đúng","Sai")</f>
        <v>Đúng</v>
      </c>
      <c r="AC6" s="828" t="str">
        <f>IF(C6=Y6+Z6,"Đúng","Sai")</f>
        <v>Đúng</v>
      </c>
      <c r="AD6" s="828" t="str">
        <f>IF(AA6&lt;=Z6,"Đúng","Sai")</f>
        <v>Đúng</v>
      </c>
    </row>
    <row r="7" spans="1:30" s="39" customFormat="1" ht="24.95" customHeight="1" x14ac:dyDescent="0.2">
      <c r="A7" s="737"/>
      <c r="B7" s="738" t="s">
        <v>38</v>
      </c>
      <c r="C7" s="739">
        <f t="shared" ref="C7:C15" si="1">SUM(D7:K7)</f>
        <v>0</v>
      </c>
      <c r="D7" s="740"/>
      <c r="E7" s="741"/>
      <c r="F7" s="741"/>
      <c r="G7" s="741"/>
      <c r="H7" s="741"/>
      <c r="I7" s="741"/>
      <c r="J7" s="741"/>
      <c r="K7" s="741"/>
      <c r="L7" s="740"/>
      <c r="M7" s="740"/>
      <c r="N7" s="740"/>
      <c r="O7" s="740"/>
      <c r="P7" s="740"/>
      <c r="Q7" s="740"/>
      <c r="R7" s="740"/>
      <c r="S7" s="740"/>
      <c r="T7" s="740"/>
      <c r="U7" s="740"/>
      <c r="V7" s="740"/>
      <c r="W7" s="740"/>
      <c r="X7" s="740"/>
      <c r="Y7" s="740"/>
      <c r="Z7" s="740"/>
      <c r="AA7" s="740"/>
      <c r="AB7" s="906" t="str">
        <f t="shared" ref="AB7:AB15" si="2">IF(AND(L7&lt;=C7,M7&lt;=C7,N7&lt;=C7,O7&lt;=C7,P7&lt;=C7,Q7&lt;=C7,R7&lt;=C7,S7&lt;=C7,V7&lt;=C7,W7&lt;=C7,X7&lt;=C7),"Đúng","Sai")</f>
        <v>Đúng</v>
      </c>
      <c r="AC7" s="828" t="str">
        <f t="shared" ref="AC7:AC15" si="3">IF(C7=Y7+Z7,"Đúng","Sai")</f>
        <v>Đúng</v>
      </c>
      <c r="AD7" s="828" t="str">
        <f t="shared" ref="AD7:AD15" si="4">IF(AA7&lt;=Z7,"Đúng","Sai")</f>
        <v>Đúng</v>
      </c>
    </row>
    <row r="8" spans="1:30" s="39" customFormat="1" ht="31.5" customHeight="1" x14ac:dyDescent="0.2">
      <c r="A8" s="737"/>
      <c r="B8" s="738" t="s">
        <v>149</v>
      </c>
      <c r="C8" s="739">
        <f t="shared" si="1"/>
        <v>0</v>
      </c>
      <c r="D8" s="740"/>
      <c r="E8" s="740"/>
      <c r="F8" s="740"/>
      <c r="G8" s="741"/>
      <c r="H8" s="741"/>
      <c r="I8" s="741"/>
      <c r="J8" s="741"/>
      <c r="K8" s="741"/>
      <c r="L8" s="740"/>
      <c r="M8" s="740"/>
      <c r="N8" s="740"/>
      <c r="O8" s="740"/>
      <c r="P8" s="740"/>
      <c r="Q8" s="740"/>
      <c r="R8" s="740"/>
      <c r="S8" s="740"/>
      <c r="T8" s="740"/>
      <c r="U8" s="740"/>
      <c r="V8" s="740"/>
      <c r="W8" s="740"/>
      <c r="X8" s="740"/>
      <c r="Y8" s="740"/>
      <c r="Z8" s="740"/>
      <c r="AA8" s="740"/>
      <c r="AB8" s="906" t="str">
        <f t="shared" si="2"/>
        <v>Đúng</v>
      </c>
      <c r="AC8" s="828" t="str">
        <f t="shared" si="3"/>
        <v>Đúng</v>
      </c>
      <c r="AD8" s="828" t="str">
        <f t="shared" si="4"/>
        <v>Đúng</v>
      </c>
    </row>
    <row r="9" spans="1:30" s="39" customFormat="1" ht="30.75" customHeight="1" x14ac:dyDescent="0.2">
      <c r="A9" s="737"/>
      <c r="B9" s="738" t="s">
        <v>459</v>
      </c>
      <c r="C9" s="739">
        <f t="shared" si="1"/>
        <v>0</v>
      </c>
      <c r="D9" s="740"/>
      <c r="E9" s="740"/>
      <c r="F9" s="740"/>
      <c r="G9" s="741"/>
      <c r="H9" s="741"/>
      <c r="I9" s="741"/>
      <c r="J9" s="741"/>
      <c r="K9" s="741"/>
      <c r="L9" s="740"/>
      <c r="M9" s="740"/>
      <c r="N9" s="740"/>
      <c r="O9" s="740"/>
      <c r="P9" s="740"/>
      <c r="Q9" s="740"/>
      <c r="R9" s="740"/>
      <c r="S9" s="740"/>
      <c r="T9" s="740"/>
      <c r="U9" s="740"/>
      <c r="V9" s="740"/>
      <c r="W9" s="740"/>
      <c r="X9" s="740"/>
      <c r="Y9" s="740"/>
      <c r="Z9" s="740"/>
      <c r="AA9" s="740"/>
      <c r="AB9" s="906" t="str">
        <f t="shared" si="2"/>
        <v>Đúng</v>
      </c>
      <c r="AC9" s="828" t="str">
        <f t="shared" si="3"/>
        <v>Đúng</v>
      </c>
      <c r="AD9" s="828" t="str">
        <f t="shared" si="4"/>
        <v>Đúng</v>
      </c>
    </row>
    <row r="10" spans="1:30" s="39" customFormat="1" ht="33" customHeight="1" x14ac:dyDescent="0.2">
      <c r="A10" s="737"/>
      <c r="B10" s="738" t="s">
        <v>559</v>
      </c>
      <c r="C10" s="739">
        <f t="shared" si="1"/>
        <v>0</v>
      </c>
      <c r="D10" s="740"/>
      <c r="E10" s="740"/>
      <c r="F10" s="740"/>
      <c r="G10" s="740"/>
      <c r="H10" s="740"/>
      <c r="I10" s="741"/>
      <c r="J10" s="741"/>
      <c r="K10" s="741"/>
      <c r="L10" s="740"/>
      <c r="M10" s="740"/>
      <c r="N10" s="740"/>
      <c r="O10" s="740"/>
      <c r="P10" s="740"/>
      <c r="Q10" s="740"/>
      <c r="R10" s="740"/>
      <c r="S10" s="740"/>
      <c r="T10" s="740"/>
      <c r="U10" s="740"/>
      <c r="V10" s="740"/>
      <c r="W10" s="740"/>
      <c r="X10" s="740"/>
      <c r="Y10" s="740"/>
      <c r="Z10" s="740"/>
      <c r="AA10" s="740"/>
      <c r="AB10" s="906" t="str">
        <f t="shared" si="2"/>
        <v>Đúng</v>
      </c>
      <c r="AC10" s="828" t="str">
        <f t="shared" si="3"/>
        <v>Đúng</v>
      </c>
      <c r="AD10" s="828" t="str">
        <f t="shared" si="4"/>
        <v>Đúng</v>
      </c>
    </row>
    <row r="11" spans="1:30" s="39" customFormat="1" ht="31.5" customHeight="1" x14ac:dyDescent="0.2">
      <c r="A11" s="737"/>
      <c r="B11" s="738" t="s">
        <v>560</v>
      </c>
      <c r="C11" s="739">
        <f t="shared" si="1"/>
        <v>0</v>
      </c>
      <c r="D11" s="740"/>
      <c r="E11" s="740"/>
      <c r="F11" s="740"/>
      <c r="G11" s="740"/>
      <c r="H11" s="740"/>
      <c r="I11" s="741"/>
      <c r="J11" s="741"/>
      <c r="K11" s="741"/>
      <c r="L11" s="740"/>
      <c r="M11" s="740"/>
      <c r="N11" s="740"/>
      <c r="O11" s="740"/>
      <c r="P11" s="740"/>
      <c r="Q11" s="740"/>
      <c r="R11" s="740"/>
      <c r="S11" s="740"/>
      <c r="T11" s="740"/>
      <c r="U11" s="740"/>
      <c r="V11" s="740"/>
      <c r="W11" s="740"/>
      <c r="X11" s="740"/>
      <c r="Y11" s="740"/>
      <c r="Z11" s="740"/>
      <c r="AA11" s="740"/>
      <c r="AB11" s="906" t="str">
        <f t="shared" si="2"/>
        <v>Đúng</v>
      </c>
      <c r="AC11" s="828" t="str">
        <f t="shared" si="3"/>
        <v>Đúng</v>
      </c>
      <c r="AD11" s="828" t="str">
        <f t="shared" si="4"/>
        <v>Đúng</v>
      </c>
    </row>
    <row r="12" spans="1:30" s="39" customFormat="1" ht="24.95" customHeight="1" x14ac:dyDescent="0.2">
      <c r="A12" s="737"/>
      <c r="B12" s="738" t="s">
        <v>241</v>
      </c>
      <c r="C12" s="739">
        <f t="shared" si="1"/>
        <v>0</v>
      </c>
      <c r="D12" s="740"/>
      <c r="E12" s="740"/>
      <c r="F12" s="740"/>
      <c r="G12" s="740"/>
      <c r="H12" s="740"/>
      <c r="I12" s="740"/>
      <c r="J12" s="742"/>
      <c r="K12" s="741"/>
      <c r="L12" s="740"/>
      <c r="M12" s="740"/>
      <c r="N12" s="740"/>
      <c r="O12" s="740"/>
      <c r="P12" s="740"/>
      <c r="Q12" s="740"/>
      <c r="R12" s="740"/>
      <c r="S12" s="740"/>
      <c r="T12" s="740"/>
      <c r="U12" s="740"/>
      <c r="V12" s="740"/>
      <c r="W12" s="740"/>
      <c r="X12" s="740"/>
      <c r="Y12" s="740"/>
      <c r="Z12" s="740"/>
      <c r="AA12" s="740"/>
      <c r="AB12" s="906" t="str">
        <f t="shared" si="2"/>
        <v>Đúng</v>
      </c>
      <c r="AC12" s="828" t="str">
        <f t="shared" si="3"/>
        <v>Đúng</v>
      </c>
      <c r="AD12" s="828" t="str">
        <f t="shared" si="4"/>
        <v>Đúng</v>
      </c>
    </row>
    <row r="13" spans="1:30" s="39" customFormat="1" ht="24.95" customHeight="1" x14ac:dyDescent="0.2">
      <c r="A13" s="737"/>
      <c r="B13" s="738" t="s">
        <v>9</v>
      </c>
      <c r="C13" s="739">
        <f t="shared" si="1"/>
        <v>0</v>
      </c>
      <c r="D13" s="740"/>
      <c r="E13" s="740"/>
      <c r="F13" s="740"/>
      <c r="G13" s="740"/>
      <c r="H13" s="740"/>
      <c r="I13" s="740"/>
      <c r="J13" s="740"/>
      <c r="K13" s="743"/>
      <c r="L13" s="740"/>
      <c r="M13" s="740"/>
      <c r="N13" s="740"/>
      <c r="O13" s="740"/>
      <c r="P13" s="740"/>
      <c r="Q13" s="740"/>
      <c r="R13" s="740"/>
      <c r="S13" s="740"/>
      <c r="T13" s="740"/>
      <c r="U13" s="740"/>
      <c r="V13" s="740"/>
      <c r="W13" s="740"/>
      <c r="X13" s="740"/>
      <c r="Y13" s="740"/>
      <c r="Z13" s="740"/>
      <c r="AA13" s="740"/>
      <c r="AB13" s="906" t="str">
        <f t="shared" si="2"/>
        <v>Đúng</v>
      </c>
      <c r="AC13" s="828" t="str">
        <f t="shared" si="3"/>
        <v>Đúng</v>
      </c>
      <c r="AD13" s="828" t="str">
        <f t="shared" si="4"/>
        <v>Đúng</v>
      </c>
    </row>
    <row r="14" spans="1:30" s="39" customFormat="1" ht="24.95" customHeight="1" x14ac:dyDescent="0.2">
      <c r="A14" s="737"/>
      <c r="B14" s="738" t="s">
        <v>248</v>
      </c>
      <c r="C14" s="739">
        <f t="shared" si="1"/>
        <v>0</v>
      </c>
      <c r="D14" s="740"/>
      <c r="E14" s="740"/>
      <c r="F14" s="740"/>
      <c r="G14" s="740"/>
      <c r="H14" s="740"/>
      <c r="I14" s="740"/>
      <c r="J14" s="740"/>
      <c r="K14" s="743"/>
      <c r="L14" s="740"/>
      <c r="M14" s="740"/>
      <c r="N14" s="740"/>
      <c r="O14" s="740"/>
      <c r="P14" s="740"/>
      <c r="Q14" s="740"/>
      <c r="R14" s="740"/>
      <c r="S14" s="740"/>
      <c r="T14" s="740"/>
      <c r="U14" s="740"/>
      <c r="V14" s="740"/>
      <c r="W14" s="740"/>
      <c r="X14" s="740"/>
      <c r="Y14" s="740"/>
      <c r="Z14" s="740"/>
      <c r="AA14" s="740"/>
      <c r="AB14" s="906" t="str">
        <f t="shared" si="2"/>
        <v>Đúng</v>
      </c>
      <c r="AC14" s="828" t="str">
        <f t="shared" si="3"/>
        <v>Đúng</v>
      </c>
      <c r="AD14" s="828" t="str">
        <f t="shared" si="4"/>
        <v>Đúng</v>
      </c>
    </row>
    <row r="15" spans="1:30" s="39" customFormat="1" ht="24.95" customHeight="1" x14ac:dyDescent="0.2">
      <c r="A15" s="744"/>
      <c r="B15" s="745" t="s">
        <v>460</v>
      </c>
      <c r="C15" s="746">
        <f t="shared" si="1"/>
        <v>0</v>
      </c>
      <c r="D15" s="747"/>
      <c r="E15" s="747"/>
      <c r="F15" s="747"/>
      <c r="G15" s="747"/>
      <c r="H15" s="747"/>
      <c r="I15" s="747"/>
      <c r="J15" s="747"/>
      <c r="K15" s="747"/>
      <c r="L15" s="747"/>
      <c r="M15" s="747"/>
      <c r="N15" s="747"/>
      <c r="O15" s="747"/>
      <c r="P15" s="747"/>
      <c r="Q15" s="747"/>
      <c r="R15" s="747"/>
      <c r="S15" s="747"/>
      <c r="T15" s="747"/>
      <c r="U15" s="747"/>
      <c r="V15" s="747"/>
      <c r="W15" s="747"/>
      <c r="X15" s="747"/>
      <c r="Y15" s="740"/>
      <c r="Z15" s="747"/>
      <c r="AA15" s="747"/>
      <c r="AB15" s="906" t="str">
        <f t="shared" si="2"/>
        <v>Đúng</v>
      </c>
      <c r="AC15" s="828" t="str">
        <f t="shared" si="3"/>
        <v>Đúng</v>
      </c>
      <c r="AD15" s="828" t="str">
        <f t="shared" si="4"/>
        <v>Đúng</v>
      </c>
    </row>
    <row r="16" spans="1:30" ht="24.95" customHeight="1" x14ac:dyDescent="0.2">
      <c r="A16" s="735" t="s">
        <v>23</v>
      </c>
      <c r="B16" s="748" t="s">
        <v>52</v>
      </c>
      <c r="C16" s="736">
        <f>SUM(C17:C18)</f>
        <v>0</v>
      </c>
      <c r="D16" s="736">
        <f t="shared" ref="D16:K16" si="5">SUM(D17:D18)</f>
        <v>0</v>
      </c>
      <c r="E16" s="736">
        <f t="shared" si="5"/>
        <v>0</v>
      </c>
      <c r="F16" s="736">
        <f t="shared" si="5"/>
        <v>0</v>
      </c>
      <c r="G16" s="736">
        <f t="shared" si="5"/>
        <v>0</v>
      </c>
      <c r="H16" s="736">
        <f t="shared" si="5"/>
        <v>0</v>
      </c>
      <c r="I16" s="736">
        <f t="shared" si="5"/>
        <v>0</v>
      </c>
      <c r="J16" s="736">
        <f t="shared" si="5"/>
        <v>0</v>
      </c>
      <c r="K16" s="736">
        <f t="shared" si="5"/>
        <v>0</v>
      </c>
      <c r="L16" s="750"/>
      <c r="M16" s="750"/>
      <c r="N16" s="750"/>
      <c r="O16" s="750"/>
      <c r="P16" s="750"/>
      <c r="Q16" s="750"/>
      <c r="R16" s="750"/>
      <c r="S16" s="750"/>
      <c r="T16" s="750"/>
      <c r="U16" s="750"/>
      <c r="V16" s="750"/>
      <c r="W16" s="750"/>
      <c r="X16" s="750"/>
      <c r="Y16" s="750"/>
      <c r="Z16" s="750"/>
      <c r="AA16" s="750"/>
      <c r="AB16" s="907"/>
    </row>
    <row r="17" spans="1:28" ht="24.95" customHeight="1" x14ac:dyDescent="0.2">
      <c r="A17" s="737"/>
      <c r="B17" s="738" t="s">
        <v>56</v>
      </c>
      <c r="C17" s="739">
        <f>SUM(D17:K17)</f>
        <v>0</v>
      </c>
      <c r="D17" s="740"/>
      <c r="E17" s="740"/>
      <c r="F17" s="740"/>
      <c r="G17" s="740"/>
      <c r="H17" s="740"/>
      <c r="I17" s="740"/>
      <c r="J17" s="740"/>
      <c r="K17" s="743"/>
      <c r="L17" s="751"/>
      <c r="M17" s="751"/>
      <c r="N17" s="751"/>
      <c r="O17" s="751"/>
      <c r="P17" s="751"/>
      <c r="Q17" s="751"/>
      <c r="R17" s="751"/>
      <c r="S17" s="751"/>
      <c r="T17" s="751"/>
      <c r="U17" s="751"/>
      <c r="V17" s="751"/>
      <c r="W17" s="751"/>
      <c r="X17" s="751"/>
      <c r="Y17" s="751"/>
      <c r="Z17" s="751"/>
      <c r="AA17" s="751"/>
      <c r="AB17" s="907"/>
    </row>
    <row r="18" spans="1:28" ht="24.95" customHeight="1" x14ac:dyDescent="0.2">
      <c r="A18" s="737"/>
      <c r="B18" s="738" t="s">
        <v>956</v>
      </c>
      <c r="C18" s="739">
        <f>SUM(D18:K18)</f>
        <v>0</v>
      </c>
      <c r="D18" s="740"/>
      <c r="E18" s="740"/>
      <c r="F18" s="740"/>
      <c r="G18" s="740"/>
      <c r="H18" s="740"/>
      <c r="I18" s="740"/>
      <c r="J18" s="740"/>
      <c r="K18" s="743"/>
      <c r="L18" s="751"/>
      <c r="M18" s="751"/>
      <c r="N18" s="751"/>
      <c r="O18" s="751"/>
      <c r="P18" s="751"/>
      <c r="Q18" s="751"/>
      <c r="R18" s="751"/>
      <c r="S18" s="751"/>
      <c r="T18" s="751"/>
      <c r="U18" s="751"/>
      <c r="V18" s="751"/>
      <c r="W18" s="751"/>
      <c r="X18" s="751"/>
      <c r="Y18" s="751"/>
      <c r="Z18" s="751"/>
      <c r="AA18" s="751"/>
      <c r="AB18" s="907"/>
    </row>
    <row r="19" spans="1:28" ht="24.95" customHeight="1" x14ac:dyDescent="0.2">
      <c r="A19" s="744"/>
      <c r="B19" s="745" t="s">
        <v>807</v>
      </c>
      <c r="C19" s="746">
        <f>SUM(D19:K19)</f>
        <v>0</v>
      </c>
      <c r="D19" s="747"/>
      <c r="E19" s="747"/>
      <c r="F19" s="747"/>
      <c r="G19" s="747"/>
      <c r="H19" s="747"/>
      <c r="I19" s="747"/>
      <c r="J19" s="747"/>
      <c r="K19" s="749"/>
      <c r="L19" s="752"/>
      <c r="M19" s="752"/>
      <c r="N19" s="752"/>
      <c r="O19" s="752"/>
      <c r="P19" s="752"/>
      <c r="Q19" s="752"/>
      <c r="R19" s="752"/>
      <c r="S19" s="752"/>
      <c r="T19" s="752"/>
      <c r="U19" s="752"/>
      <c r="V19" s="752"/>
      <c r="W19" s="752"/>
      <c r="X19" s="752"/>
      <c r="Y19" s="752"/>
      <c r="Z19" s="752"/>
      <c r="AA19" s="752"/>
    </row>
    <row r="20" spans="1:28" ht="15" customHeight="1" x14ac:dyDescent="0.2">
      <c r="B20" s="34"/>
    </row>
    <row r="21" spans="1:28" ht="15" customHeight="1" x14ac:dyDescent="0.2">
      <c r="B21" s="34"/>
    </row>
    <row r="22" spans="1:28" ht="15" customHeight="1" x14ac:dyDescent="0.2">
      <c r="B22" s="34"/>
    </row>
    <row r="23" spans="1:28" ht="15" customHeight="1" x14ac:dyDescent="0.2">
      <c r="B23" s="34"/>
    </row>
    <row r="24" spans="1:28" ht="15" customHeight="1" x14ac:dyDescent="0.2">
      <c r="B24" s="34"/>
    </row>
    <row r="25" spans="1:28" ht="15" customHeight="1" x14ac:dyDescent="0.2">
      <c r="B25" s="34"/>
    </row>
  </sheetData>
  <sheetProtection formatCells="0" formatColumns="0" formatRows="0"/>
  <mergeCells count="9">
    <mergeCell ref="Y3:AA3"/>
    <mergeCell ref="Z1:AA1"/>
    <mergeCell ref="A2:V2"/>
    <mergeCell ref="A1:V1"/>
    <mergeCell ref="A3:A4"/>
    <mergeCell ref="B3:B4"/>
    <mergeCell ref="C3:C4"/>
    <mergeCell ref="D3:K3"/>
    <mergeCell ref="L3:X3"/>
  </mergeCells>
  <conditionalFormatting sqref="AD1:AD5 AB6:AD15 AD16:AD1048576">
    <cfRule type="cellIs" dxfId="51" priority="2" operator="equal">
      <formula>"Đúng"</formula>
    </cfRule>
  </conditionalFormatting>
  <printOptions horizontalCentered="1" verticalCentered="1"/>
  <pageMargins left="0.23622047244094491" right="0.23622047244094491" top="0.23622047244094491" bottom="0" header="0" footer="0"/>
  <pageSetup paperSize="9"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AB38"/>
  <sheetViews>
    <sheetView topLeftCell="A10" zoomScale="115" zoomScaleNormal="115" workbookViewId="0">
      <selection activeCell="S8" sqref="S8"/>
    </sheetView>
  </sheetViews>
  <sheetFormatPr defaultColWidth="9.140625" defaultRowHeight="15.75" x14ac:dyDescent="0.25"/>
  <cols>
    <col min="1" max="1" width="4.140625" style="6" customWidth="1"/>
    <col min="2" max="2" width="30.85546875" style="10" customWidth="1"/>
    <col min="3" max="3" width="6.140625" style="7" customWidth="1"/>
    <col min="4" max="5" width="4.7109375" style="2" customWidth="1"/>
    <col min="6" max="6" width="5" style="2" customWidth="1"/>
    <col min="7" max="8" width="5.42578125" style="2" customWidth="1"/>
    <col min="9" max="9" width="6.42578125" style="2" customWidth="1"/>
    <col min="10" max="13" width="4.7109375" style="2" customWidth="1"/>
    <col min="14" max="14" width="5" style="2" customWidth="1"/>
    <col min="15" max="16" width="5.140625" style="2" customWidth="1"/>
    <col min="17" max="17" width="7" style="2" customWidth="1"/>
    <col min="18" max="18" width="6.42578125" style="2" customWidth="1"/>
    <col min="19" max="19" width="5.140625" style="2" customWidth="1"/>
    <col min="20" max="20" width="6" style="2" customWidth="1"/>
    <col min="21" max="22" width="5.140625" style="2" customWidth="1"/>
    <col min="23" max="23" width="5.28515625" style="2" customWidth="1"/>
    <col min="24" max="25" width="5.42578125" style="2" customWidth="1"/>
    <col min="26" max="26" width="7.42578125" style="2" customWidth="1"/>
    <col min="27" max="27" width="7" style="2" customWidth="1"/>
    <col min="28" max="28" width="7.42578125" style="2" customWidth="1"/>
    <col min="29" max="16384" width="9.140625" style="2"/>
  </cols>
  <sheetData>
    <row r="1" spans="1:28" s="16" customFormat="1" ht="23.25" customHeight="1" x14ac:dyDescent="0.3">
      <c r="A1" s="1074" t="s">
        <v>103</v>
      </c>
      <c r="B1" s="1074"/>
      <c r="C1" s="1074"/>
      <c r="D1" s="1074"/>
      <c r="E1" s="1074"/>
      <c r="F1" s="1074"/>
      <c r="G1" s="1074"/>
      <c r="H1" s="1074"/>
      <c r="I1" s="1074"/>
      <c r="J1" s="1074"/>
      <c r="K1" s="1074"/>
      <c r="L1" s="1074"/>
      <c r="M1" s="1074"/>
      <c r="N1" s="1074"/>
      <c r="O1" s="1074"/>
      <c r="P1" s="1074"/>
      <c r="Q1" s="1074"/>
      <c r="R1" s="1074"/>
      <c r="S1" s="1074"/>
      <c r="T1" s="1074"/>
      <c r="U1" s="1074"/>
      <c r="V1" s="1074"/>
      <c r="W1" s="1074"/>
      <c r="X1" s="1058" t="s">
        <v>258</v>
      </c>
      <c r="Y1" s="1060"/>
    </row>
    <row r="2" spans="1:28" ht="16.5" customHeight="1" x14ac:dyDescent="0.2">
      <c r="A2" s="1075" t="s">
        <v>102</v>
      </c>
      <c r="B2" s="1075"/>
      <c r="C2" s="1075"/>
      <c r="D2" s="1075"/>
      <c r="E2" s="1075"/>
      <c r="F2" s="1075"/>
      <c r="G2" s="1075"/>
      <c r="H2" s="1075"/>
      <c r="I2" s="1075"/>
      <c r="J2" s="1075"/>
      <c r="K2" s="1075"/>
      <c r="L2" s="1075"/>
      <c r="M2" s="1075"/>
      <c r="N2" s="1075"/>
      <c r="O2" s="1075"/>
      <c r="P2" s="1075"/>
      <c r="Q2" s="1075"/>
      <c r="R2" s="1075"/>
      <c r="S2" s="1075"/>
      <c r="T2" s="1075"/>
      <c r="U2" s="1075"/>
      <c r="V2" s="1075"/>
      <c r="W2" s="1075"/>
      <c r="X2" s="1079" t="s">
        <v>101</v>
      </c>
      <c r="Y2" s="1079"/>
    </row>
    <row r="3" spans="1:28" s="25" customFormat="1" ht="15.75" customHeight="1" x14ac:dyDescent="0.2">
      <c r="A3" s="1020" t="s">
        <v>235</v>
      </c>
      <c r="B3" s="1077" t="s">
        <v>100</v>
      </c>
      <c r="C3" s="1023" t="s">
        <v>99</v>
      </c>
      <c r="D3" s="1026" t="s">
        <v>50</v>
      </c>
      <c r="E3" s="1027"/>
      <c r="F3" s="1027"/>
      <c r="G3" s="1027"/>
      <c r="H3" s="1027"/>
      <c r="I3" s="1027"/>
      <c r="J3" s="1027"/>
      <c r="K3" s="1027"/>
      <c r="L3" s="1027"/>
      <c r="M3" s="1028"/>
      <c r="N3" s="1046" t="s">
        <v>51</v>
      </c>
      <c r="O3" s="1046"/>
      <c r="P3" s="1046"/>
      <c r="Q3" s="1046"/>
      <c r="R3" s="1046"/>
      <c r="S3" s="1046"/>
      <c r="T3" s="1046"/>
      <c r="U3" s="1046"/>
      <c r="V3" s="1046"/>
      <c r="W3" s="1076" t="s">
        <v>52</v>
      </c>
      <c r="X3" s="1076"/>
      <c r="Y3" s="1076"/>
    </row>
    <row r="4" spans="1:28" s="3" customFormat="1" ht="138" customHeight="1" x14ac:dyDescent="0.2">
      <c r="A4" s="1022"/>
      <c r="B4" s="1078"/>
      <c r="C4" s="1025"/>
      <c r="D4" s="771" t="s">
        <v>601</v>
      </c>
      <c r="E4" s="771" t="s">
        <v>38</v>
      </c>
      <c r="F4" s="771" t="s">
        <v>564</v>
      </c>
      <c r="G4" s="771" t="s">
        <v>8</v>
      </c>
      <c r="H4" s="771" t="s">
        <v>559</v>
      </c>
      <c r="I4" s="771" t="s">
        <v>560</v>
      </c>
      <c r="J4" s="771" t="s">
        <v>237</v>
      </c>
      <c r="K4" s="771" t="s">
        <v>9</v>
      </c>
      <c r="L4" s="771" t="s">
        <v>838</v>
      </c>
      <c r="M4" s="771" t="s">
        <v>839</v>
      </c>
      <c r="N4" s="771" t="s">
        <v>11</v>
      </c>
      <c r="O4" s="771" t="s">
        <v>458</v>
      </c>
      <c r="P4" s="771" t="s">
        <v>372</v>
      </c>
      <c r="Q4" s="771" t="s">
        <v>55</v>
      </c>
      <c r="R4" s="771" t="s">
        <v>295</v>
      </c>
      <c r="S4" s="771" t="s">
        <v>360</v>
      </c>
      <c r="T4" s="771" t="s">
        <v>798</v>
      </c>
      <c r="U4" s="771" t="s">
        <v>576</v>
      </c>
      <c r="V4" s="771" t="s">
        <v>12</v>
      </c>
      <c r="W4" s="203" t="s">
        <v>97</v>
      </c>
      <c r="X4" s="203" t="s">
        <v>957</v>
      </c>
      <c r="Y4" s="203" t="s">
        <v>96</v>
      </c>
    </row>
    <row r="5" spans="1:28" s="4" customFormat="1" ht="12.75" customHeight="1" x14ac:dyDescent="0.2">
      <c r="A5" s="778">
        <v>1</v>
      </c>
      <c r="B5" s="778">
        <v>2</v>
      </c>
      <c r="C5" s="269">
        <v>3</v>
      </c>
      <c r="D5" s="269">
        <v>4</v>
      </c>
      <c r="E5" s="269">
        <v>5</v>
      </c>
      <c r="F5" s="269">
        <v>6</v>
      </c>
      <c r="G5" s="269">
        <v>7</v>
      </c>
      <c r="H5" s="269">
        <v>8</v>
      </c>
      <c r="I5" s="269">
        <v>9</v>
      </c>
      <c r="J5" s="269">
        <v>10</v>
      </c>
      <c r="K5" s="269">
        <v>11</v>
      </c>
      <c r="L5" s="269">
        <v>12</v>
      </c>
      <c r="M5" s="269">
        <v>13</v>
      </c>
      <c r="N5" s="269">
        <v>14</v>
      </c>
      <c r="O5" s="269">
        <v>15</v>
      </c>
      <c r="P5" s="269">
        <v>16</v>
      </c>
      <c r="Q5" s="269">
        <v>17</v>
      </c>
      <c r="R5" s="269">
        <v>18</v>
      </c>
      <c r="S5" s="269">
        <v>19</v>
      </c>
      <c r="T5" s="269">
        <v>20</v>
      </c>
      <c r="U5" s="269">
        <v>21</v>
      </c>
      <c r="V5" s="269">
        <v>22</v>
      </c>
      <c r="W5" s="269">
        <v>23</v>
      </c>
      <c r="X5" s="269">
        <v>24</v>
      </c>
      <c r="Y5" s="269">
        <v>25</v>
      </c>
      <c r="AA5" s="30"/>
    </row>
    <row r="6" spans="1:28" s="5" customFormat="1" ht="15" customHeight="1" x14ac:dyDescent="0.2">
      <c r="A6" s="654" t="s">
        <v>19</v>
      </c>
      <c r="B6" s="779" t="s">
        <v>341</v>
      </c>
      <c r="C6" s="707">
        <f>SUM(C7:C10)</f>
        <v>0</v>
      </c>
      <c r="D6" s="707">
        <f t="shared" ref="D6:Y6" si="0">SUM(D7:D10)</f>
        <v>0</v>
      </c>
      <c r="E6" s="707">
        <f t="shared" si="0"/>
        <v>0</v>
      </c>
      <c r="F6" s="707">
        <f t="shared" si="0"/>
        <v>0</v>
      </c>
      <c r="G6" s="707">
        <f t="shared" si="0"/>
        <v>0</v>
      </c>
      <c r="H6" s="707">
        <f t="shared" si="0"/>
        <v>0</v>
      </c>
      <c r="I6" s="707">
        <f t="shared" si="0"/>
        <v>0</v>
      </c>
      <c r="J6" s="707">
        <f t="shared" si="0"/>
        <v>0</v>
      </c>
      <c r="K6" s="707">
        <f t="shared" si="0"/>
        <v>0</v>
      </c>
      <c r="L6" s="707">
        <f t="shared" si="0"/>
        <v>0</v>
      </c>
      <c r="M6" s="707">
        <f t="shared" si="0"/>
        <v>0</v>
      </c>
      <c r="N6" s="707">
        <f t="shared" si="0"/>
        <v>0</v>
      </c>
      <c r="O6" s="707">
        <f t="shared" ref="O6" si="1">SUM(O7:O10)</f>
        <v>0</v>
      </c>
      <c r="P6" s="707">
        <f t="shared" si="0"/>
        <v>0</v>
      </c>
      <c r="Q6" s="707">
        <f t="shared" si="0"/>
        <v>0</v>
      </c>
      <c r="R6" s="707">
        <f t="shared" si="0"/>
        <v>0</v>
      </c>
      <c r="S6" s="707">
        <f t="shared" si="0"/>
        <v>0</v>
      </c>
      <c r="T6" s="707">
        <f t="shared" si="0"/>
        <v>0</v>
      </c>
      <c r="U6" s="707">
        <f t="shared" si="0"/>
        <v>0</v>
      </c>
      <c r="V6" s="707">
        <f t="shared" si="0"/>
        <v>0</v>
      </c>
      <c r="W6" s="707">
        <f t="shared" si="0"/>
        <v>0</v>
      </c>
      <c r="X6" s="707">
        <f t="shared" si="0"/>
        <v>0</v>
      </c>
      <c r="Y6" s="707">
        <f t="shared" si="0"/>
        <v>0</v>
      </c>
      <c r="Z6" s="93" t="str">
        <f t="shared" ref="Z6:Z29" si="2">IF(AND(N6&lt;=C6,O6&lt;=C6,P6&lt;=C6,Q6&lt;=C6,R6&lt;=C6,S6&lt;=C6,U6&lt;=C6,V6&lt;=C6),"Đúng","Sai")</f>
        <v>Đúng</v>
      </c>
      <c r="AA6" s="93" t="str">
        <f t="shared" ref="AA6:AA29" si="3">IF(C6=W6+X6,"Đúng","Sai")</f>
        <v>Đúng</v>
      </c>
      <c r="AB6" s="93" t="str">
        <f t="shared" ref="AB6:AB29" si="4">IF(Y6&lt;=X6,"Đúng","Sai")</f>
        <v>Đúng</v>
      </c>
    </row>
    <row r="7" spans="1:28" s="5" customFormat="1" ht="15" customHeight="1" x14ac:dyDescent="0.2">
      <c r="A7" s="780"/>
      <c r="B7" s="657" t="s">
        <v>20</v>
      </c>
      <c r="C7" s="708">
        <f>SUM(D7:M7)</f>
        <v>0</v>
      </c>
      <c r="D7" s="709"/>
      <c r="E7" s="710"/>
      <c r="F7" s="711"/>
      <c r="G7" s="711"/>
      <c r="H7" s="711"/>
      <c r="I7" s="711"/>
      <c r="J7" s="711"/>
      <c r="K7" s="711"/>
      <c r="L7" s="710"/>
      <c r="M7" s="710"/>
      <c r="N7" s="709"/>
      <c r="O7" s="709"/>
      <c r="P7" s="709"/>
      <c r="Q7" s="709"/>
      <c r="R7" s="709"/>
      <c r="S7" s="709"/>
      <c r="T7" s="709"/>
      <c r="U7" s="709"/>
      <c r="V7" s="709"/>
      <c r="W7" s="709"/>
      <c r="X7" s="709"/>
      <c r="Y7" s="709"/>
      <c r="Z7" s="93" t="str">
        <f t="shared" si="2"/>
        <v>Đúng</v>
      </c>
      <c r="AA7" s="93" t="str">
        <f t="shared" si="3"/>
        <v>Đúng</v>
      </c>
      <c r="AB7" s="93" t="str">
        <f t="shared" si="4"/>
        <v>Đúng</v>
      </c>
    </row>
    <row r="8" spans="1:28" s="5" customFormat="1" ht="15" customHeight="1" x14ac:dyDescent="0.2">
      <c r="A8" s="635"/>
      <c r="B8" s="643" t="s">
        <v>21</v>
      </c>
      <c r="C8" s="708">
        <f>SUM(D8:M8)</f>
        <v>0</v>
      </c>
      <c r="D8" s="712"/>
      <c r="E8" s="712"/>
      <c r="F8" s="712"/>
      <c r="G8" s="712"/>
      <c r="H8" s="713"/>
      <c r="I8" s="713"/>
      <c r="J8" s="713"/>
      <c r="K8" s="713"/>
      <c r="L8" s="714"/>
      <c r="M8" s="714"/>
      <c r="N8" s="712"/>
      <c r="O8" s="712"/>
      <c r="P8" s="712"/>
      <c r="Q8" s="712"/>
      <c r="R8" s="712"/>
      <c r="S8" s="712"/>
      <c r="T8" s="712"/>
      <c r="U8" s="712"/>
      <c r="V8" s="712"/>
      <c r="W8" s="712"/>
      <c r="X8" s="712"/>
      <c r="Y8" s="712"/>
      <c r="Z8" s="93" t="str">
        <f t="shared" si="2"/>
        <v>Đúng</v>
      </c>
      <c r="AA8" s="93" t="str">
        <f t="shared" si="3"/>
        <v>Đúng</v>
      </c>
      <c r="AB8" s="93" t="str">
        <f t="shared" si="4"/>
        <v>Đúng</v>
      </c>
    </row>
    <row r="9" spans="1:28" s="5" customFormat="1" ht="12" x14ac:dyDescent="0.2">
      <c r="A9" s="635"/>
      <c r="B9" s="643" t="s">
        <v>557</v>
      </c>
      <c r="C9" s="708">
        <f>SUM(D9:M9)</f>
        <v>0</v>
      </c>
      <c r="D9" s="712"/>
      <c r="E9" s="712"/>
      <c r="F9" s="712"/>
      <c r="G9" s="712"/>
      <c r="H9" s="715"/>
      <c r="I9" s="715"/>
      <c r="J9" s="713"/>
      <c r="K9" s="713"/>
      <c r="L9" s="714"/>
      <c r="M9" s="714"/>
      <c r="N9" s="712"/>
      <c r="O9" s="712"/>
      <c r="P9" s="712"/>
      <c r="Q9" s="712"/>
      <c r="R9" s="712"/>
      <c r="S9" s="712"/>
      <c r="T9" s="712"/>
      <c r="U9" s="712"/>
      <c r="V9" s="712"/>
      <c r="W9" s="712"/>
      <c r="X9" s="712"/>
      <c r="Y9" s="712"/>
      <c r="Z9" s="93" t="str">
        <f t="shared" si="2"/>
        <v>Đúng</v>
      </c>
      <c r="AA9" s="93" t="str">
        <f t="shared" si="3"/>
        <v>Đúng</v>
      </c>
      <c r="AB9" s="93" t="str">
        <f t="shared" si="4"/>
        <v>Đúng</v>
      </c>
    </row>
    <row r="10" spans="1:28" s="5" customFormat="1" ht="15" customHeight="1" x14ac:dyDescent="0.2">
      <c r="A10" s="637"/>
      <c r="B10" s="638" t="s">
        <v>22</v>
      </c>
      <c r="C10" s="708">
        <f>SUM(D10:M10)</f>
        <v>0</v>
      </c>
      <c r="D10" s="716"/>
      <c r="E10" s="716"/>
      <c r="F10" s="716"/>
      <c r="G10" s="716"/>
      <c r="H10" s="717"/>
      <c r="I10" s="717"/>
      <c r="J10" s="717"/>
      <c r="K10" s="717"/>
      <c r="L10" s="710"/>
      <c r="M10" s="717"/>
      <c r="N10" s="716"/>
      <c r="O10" s="716"/>
      <c r="P10" s="716"/>
      <c r="Q10" s="716"/>
      <c r="R10" s="716"/>
      <c r="S10" s="716"/>
      <c r="T10" s="716"/>
      <c r="U10" s="716"/>
      <c r="V10" s="716"/>
      <c r="W10" s="712"/>
      <c r="X10" s="716"/>
      <c r="Y10" s="716"/>
      <c r="Z10" s="93" t="str">
        <f t="shared" si="2"/>
        <v>Đúng</v>
      </c>
      <c r="AA10" s="93" t="str">
        <f t="shared" si="3"/>
        <v>Đúng</v>
      </c>
      <c r="AB10" s="93" t="str">
        <f t="shared" si="4"/>
        <v>Đúng</v>
      </c>
    </row>
    <row r="11" spans="1:28" s="5" customFormat="1" ht="15" customHeight="1" x14ac:dyDescent="0.2">
      <c r="A11" s="654" t="s">
        <v>23</v>
      </c>
      <c r="B11" s="779" t="s">
        <v>95</v>
      </c>
      <c r="C11" s="707">
        <f>C12+C13+C16+C19+C20+C21</f>
        <v>0</v>
      </c>
      <c r="D11" s="707">
        <f t="shared" ref="D11:Y11" si="5">D12+D13+D16+D19+D20+D21</f>
        <v>0</v>
      </c>
      <c r="E11" s="707">
        <f t="shared" si="5"/>
        <v>0</v>
      </c>
      <c r="F11" s="707">
        <f t="shared" si="5"/>
        <v>0</v>
      </c>
      <c r="G11" s="707">
        <f t="shared" si="5"/>
        <v>0</v>
      </c>
      <c r="H11" s="707">
        <f t="shared" si="5"/>
        <v>0</v>
      </c>
      <c r="I11" s="707">
        <f t="shared" si="5"/>
        <v>0</v>
      </c>
      <c r="J11" s="707">
        <f t="shared" si="5"/>
        <v>0</v>
      </c>
      <c r="K11" s="707">
        <f t="shared" si="5"/>
        <v>0</v>
      </c>
      <c r="L11" s="707">
        <f t="shared" si="5"/>
        <v>0</v>
      </c>
      <c r="M11" s="707">
        <f t="shared" si="5"/>
        <v>0</v>
      </c>
      <c r="N11" s="707">
        <f t="shared" si="5"/>
        <v>0</v>
      </c>
      <c r="O11" s="707">
        <f t="shared" si="5"/>
        <v>0</v>
      </c>
      <c r="P11" s="707">
        <f t="shared" si="5"/>
        <v>0</v>
      </c>
      <c r="Q11" s="707">
        <f t="shared" si="5"/>
        <v>0</v>
      </c>
      <c r="R11" s="707">
        <f t="shared" si="5"/>
        <v>0</v>
      </c>
      <c r="S11" s="707">
        <f t="shared" si="5"/>
        <v>0</v>
      </c>
      <c r="T11" s="707">
        <f t="shared" si="5"/>
        <v>0</v>
      </c>
      <c r="U11" s="707">
        <f t="shared" si="5"/>
        <v>0</v>
      </c>
      <c r="V11" s="707">
        <f t="shared" si="5"/>
        <v>0</v>
      </c>
      <c r="W11" s="707">
        <f t="shared" si="5"/>
        <v>0</v>
      </c>
      <c r="X11" s="707">
        <f t="shared" si="5"/>
        <v>0</v>
      </c>
      <c r="Y11" s="707">
        <f t="shared" si="5"/>
        <v>0</v>
      </c>
      <c r="Z11" s="93" t="str">
        <f t="shared" si="2"/>
        <v>Đúng</v>
      </c>
      <c r="AA11" s="93" t="str">
        <f t="shared" si="3"/>
        <v>Đúng</v>
      </c>
      <c r="AB11" s="93" t="str">
        <f t="shared" si="4"/>
        <v>Đúng</v>
      </c>
    </row>
    <row r="12" spans="1:28" s="5" customFormat="1" ht="15" customHeight="1" x14ac:dyDescent="0.2">
      <c r="A12" s="656"/>
      <c r="B12" s="657" t="s">
        <v>25</v>
      </c>
      <c r="C12" s="708">
        <f t="shared" ref="C12:C21" si="6">SUM(D12:M12)</f>
        <v>0</v>
      </c>
      <c r="D12" s="709"/>
      <c r="E12" s="709"/>
      <c r="F12" s="713"/>
      <c r="G12" s="713"/>
      <c r="H12" s="713"/>
      <c r="I12" s="713"/>
      <c r="J12" s="713"/>
      <c r="K12" s="713"/>
      <c r="L12" s="709"/>
      <c r="M12" s="709"/>
      <c r="N12" s="709"/>
      <c r="O12" s="709"/>
      <c r="P12" s="709"/>
      <c r="Q12" s="709"/>
      <c r="R12" s="709"/>
      <c r="S12" s="709"/>
      <c r="T12" s="709"/>
      <c r="U12" s="709"/>
      <c r="V12" s="709"/>
      <c r="W12" s="709"/>
      <c r="X12" s="709"/>
      <c r="Y12" s="709"/>
      <c r="Z12" s="93" t="str">
        <f t="shared" si="2"/>
        <v>Đúng</v>
      </c>
      <c r="AA12" s="93" t="str">
        <f t="shared" si="3"/>
        <v>Đúng</v>
      </c>
      <c r="AB12" s="93" t="str">
        <f t="shared" si="4"/>
        <v>Đúng</v>
      </c>
    </row>
    <row r="13" spans="1:28" s="5" customFormat="1" ht="15" customHeight="1" x14ac:dyDescent="0.2">
      <c r="A13" s="635"/>
      <c r="B13" s="643" t="s">
        <v>26</v>
      </c>
      <c r="C13" s="708">
        <f t="shared" si="6"/>
        <v>0</v>
      </c>
      <c r="D13" s="712"/>
      <c r="E13" s="712"/>
      <c r="F13" s="712"/>
      <c r="G13" s="712"/>
      <c r="H13" s="713"/>
      <c r="I13" s="713"/>
      <c r="J13" s="713"/>
      <c r="K13" s="713"/>
      <c r="L13" s="712"/>
      <c r="M13" s="712"/>
      <c r="N13" s="712"/>
      <c r="O13" s="712"/>
      <c r="P13" s="712"/>
      <c r="Q13" s="712"/>
      <c r="R13" s="712"/>
      <c r="S13" s="712"/>
      <c r="T13" s="712"/>
      <c r="U13" s="712"/>
      <c r="V13" s="712"/>
      <c r="W13" s="712"/>
      <c r="X13" s="712"/>
      <c r="Y13" s="712"/>
      <c r="Z13" s="93" t="str">
        <f t="shared" si="2"/>
        <v>Đúng</v>
      </c>
      <c r="AA13" s="93" t="str">
        <f t="shared" si="3"/>
        <v>Đúng</v>
      </c>
      <c r="AB13" s="93" t="str">
        <f t="shared" si="4"/>
        <v>Đúng</v>
      </c>
    </row>
    <row r="14" spans="1:28" s="5" customFormat="1" ht="15" customHeight="1" x14ac:dyDescent="0.2">
      <c r="A14" s="635"/>
      <c r="B14" s="643" t="s">
        <v>94</v>
      </c>
      <c r="C14" s="708">
        <f t="shared" si="6"/>
        <v>0</v>
      </c>
      <c r="D14" s="712"/>
      <c r="E14" s="712"/>
      <c r="F14" s="712"/>
      <c r="G14" s="713"/>
      <c r="H14" s="713"/>
      <c r="I14" s="713"/>
      <c r="J14" s="713"/>
      <c r="K14" s="713"/>
      <c r="L14" s="712"/>
      <c r="M14" s="712"/>
      <c r="N14" s="712"/>
      <c r="O14" s="712"/>
      <c r="P14" s="712"/>
      <c r="Q14" s="712"/>
      <c r="R14" s="712"/>
      <c r="S14" s="712"/>
      <c r="T14" s="712"/>
      <c r="U14" s="712"/>
      <c r="V14" s="712"/>
      <c r="W14" s="712"/>
      <c r="X14" s="712"/>
      <c r="Y14" s="712"/>
      <c r="Z14" s="93" t="str">
        <f t="shared" si="2"/>
        <v>Đúng</v>
      </c>
      <c r="AA14" s="93" t="str">
        <f t="shared" si="3"/>
        <v>Đúng</v>
      </c>
      <c r="AB14" s="93" t="str">
        <f t="shared" si="4"/>
        <v>Đúng</v>
      </c>
    </row>
    <row r="15" spans="1:28" s="5" customFormat="1" ht="15" customHeight="1" x14ac:dyDescent="0.2">
      <c r="A15" s="635"/>
      <c r="B15" s="643" t="s">
        <v>344</v>
      </c>
      <c r="C15" s="708">
        <f t="shared" si="6"/>
        <v>0</v>
      </c>
      <c r="D15" s="712"/>
      <c r="E15" s="712"/>
      <c r="F15" s="712"/>
      <c r="G15" s="713"/>
      <c r="H15" s="713"/>
      <c r="I15" s="713"/>
      <c r="J15" s="713"/>
      <c r="K15" s="713"/>
      <c r="L15" s="712"/>
      <c r="M15" s="712"/>
      <c r="N15" s="712"/>
      <c r="O15" s="712"/>
      <c r="P15" s="712"/>
      <c r="Q15" s="712"/>
      <c r="R15" s="712"/>
      <c r="S15" s="712"/>
      <c r="T15" s="712"/>
      <c r="U15" s="712"/>
      <c r="V15" s="712"/>
      <c r="W15" s="712"/>
      <c r="X15" s="712"/>
      <c r="Y15" s="712"/>
      <c r="Z15" s="93" t="str">
        <f t="shared" si="2"/>
        <v>Đúng</v>
      </c>
      <c r="AA15" s="93" t="str">
        <f t="shared" si="3"/>
        <v>Đúng</v>
      </c>
      <c r="AB15" s="93" t="str">
        <f t="shared" si="4"/>
        <v>Đúng</v>
      </c>
    </row>
    <row r="16" spans="1:28" s="5" customFormat="1" ht="18" x14ac:dyDescent="0.2">
      <c r="A16" s="635"/>
      <c r="B16" s="643" t="s">
        <v>558</v>
      </c>
      <c r="C16" s="708">
        <f t="shared" si="6"/>
        <v>0</v>
      </c>
      <c r="D16" s="712"/>
      <c r="E16" s="712"/>
      <c r="F16" s="712"/>
      <c r="G16" s="712"/>
      <c r="H16" s="712"/>
      <c r="I16" s="712"/>
      <c r="J16" s="713"/>
      <c r="K16" s="713"/>
      <c r="L16" s="712"/>
      <c r="M16" s="712"/>
      <c r="N16" s="712"/>
      <c r="O16" s="712"/>
      <c r="P16" s="712"/>
      <c r="Q16" s="712"/>
      <c r="R16" s="712"/>
      <c r="S16" s="712"/>
      <c r="T16" s="712"/>
      <c r="U16" s="712"/>
      <c r="V16" s="712"/>
      <c r="W16" s="712"/>
      <c r="X16" s="712"/>
      <c r="Y16" s="712"/>
      <c r="Z16" s="93" t="str">
        <f t="shared" si="2"/>
        <v>Đúng</v>
      </c>
      <c r="AA16" s="93" t="str">
        <f t="shared" si="3"/>
        <v>Đúng</v>
      </c>
      <c r="AB16" s="93" t="str">
        <f t="shared" si="4"/>
        <v>Đúng</v>
      </c>
    </row>
    <row r="17" spans="1:28" s="5" customFormat="1" ht="15" customHeight="1" x14ac:dyDescent="0.2">
      <c r="A17" s="635"/>
      <c r="B17" s="643" t="s">
        <v>94</v>
      </c>
      <c r="C17" s="708">
        <f t="shared" si="6"/>
        <v>0</v>
      </c>
      <c r="D17" s="712"/>
      <c r="E17" s="712"/>
      <c r="F17" s="712"/>
      <c r="G17" s="712"/>
      <c r="H17" s="712"/>
      <c r="I17" s="713"/>
      <c r="J17" s="713"/>
      <c r="K17" s="713"/>
      <c r="L17" s="712"/>
      <c r="M17" s="712"/>
      <c r="N17" s="712"/>
      <c r="O17" s="712"/>
      <c r="P17" s="712"/>
      <c r="Q17" s="712"/>
      <c r="R17" s="712"/>
      <c r="S17" s="712"/>
      <c r="T17" s="712"/>
      <c r="U17" s="712"/>
      <c r="V17" s="712"/>
      <c r="W17" s="712"/>
      <c r="X17" s="712"/>
      <c r="Y17" s="712"/>
      <c r="Z17" s="93" t="str">
        <f t="shared" si="2"/>
        <v>Đúng</v>
      </c>
      <c r="AA17" s="93" t="str">
        <f t="shared" si="3"/>
        <v>Đúng</v>
      </c>
      <c r="AB17" s="93" t="str">
        <f t="shared" si="4"/>
        <v>Đúng</v>
      </c>
    </row>
    <row r="18" spans="1:28" s="5" customFormat="1" ht="15" customHeight="1" x14ac:dyDescent="0.2">
      <c r="A18" s="635"/>
      <c r="B18" s="643" t="s">
        <v>344</v>
      </c>
      <c r="C18" s="708">
        <f t="shared" si="6"/>
        <v>0</v>
      </c>
      <c r="D18" s="712"/>
      <c r="E18" s="712"/>
      <c r="F18" s="712"/>
      <c r="G18" s="712"/>
      <c r="H18" s="712"/>
      <c r="I18" s="713"/>
      <c r="J18" s="713"/>
      <c r="K18" s="713"/>
      <c r="L18" s="712"/>
      <c r="M18" s="712"/>
      <c r="N18" s="712"/>
      <c r="O18" s="712"/>
      <c r="P18" s="712"/>
      <c r="Q18" s="712"/>
      <c r="R18" s="712"/>
      <c r="S18" s="712"/>
      <c r="T18" s="712"/>
      <c r="U18" s="712"/>
      <c r="V18" s="712"/>
      <c r="W18" s="712"/>
      <c r="X18" s="712"/>
      <c r="Y18" s="712"/>
      <c r="Z18" s="93" t="str">
        <f t="shared" si="2"/>
        <v>Đúng</v>
      </c>
      <c r="AA18" s="93" t="str">
        <f t="shared" si="3"/>
        <v>Đúng</v>
      </c>
      <c r="AB18" s="93" t="str">
        <f t="shared" si="4"/>
        <v>Đúng</v>
      </c>
    </row>
    <row r="19" spans="1:28" s="5" customFormat="1" ht="15" customHeight="1" x14ac:dyDescent="0.2">
      <c r="A19" s="635"/>
      <c r="B19" s="643" t="s">
        <v>563</v>
      </c>
      <c r="C19" s="718">
        <f t="shared" si="6"/>
        <v>0</v>
      </c>
      <c r="D19" s="712"/>
      <c r="E19" s="712"/>
      <c r="F19" s="712"/>
      <c r="G19" s="712"/>
      <c r="H19" s="712"/>
      <c r="I19" s="712"/>
      <c r="J19" s="712"/>
      <c r="K19" s="712"/>
      <c r="L19" s="712"/>
      <c r="M19" s="712"/>
      <c r="N19" s="712"/>
      <c r="O19" s="712"/>
      <c r="P19" s="712"/>
      <c r="Q19" s="712"/>
      <c r="R19" s="712"/>
      <c r="S19" s="712"/>
      <c r="T19" s="712"/>
      <c r="U19" s="712"/>
      <c r="V19" s="712"/>
      <c r="W19" s="712"/>
      <c r="X19" s="712"/>
      <c r="Y19" s="712"/>
      <c r="Z19" s="93" t="str">
        <f t="shared" si="2"/>
        <v>Đúng</v>
      </c>
      <c r="AA19" s="93" t="str">
        <f t="shared" si="3"/>
        <v>Đúng</v>
      </c>
      <c r="AB19" s="93" t="str">
        <f t="shared" si="4"/>
        <v>Đúng</v>
      </c>
    </row>
    <row r="20" spans="1:28" s="5" customFormat="1" ht="15" customHeight="1" x14ac:dyDescent="0.2">
      <c r="A20" s="635"/>
      <c r="B20" s="643" t="s">
        <v>353</v>
      </c>
      <c r="C20" s="718">
        <f t="shared" si="6"/>
        <v>0</v>
      </c>
      <c r="D20" s="712"/>
      <c r="E20" s="712"/>
      <c r="F20" s="712"/>
      <c r="G20" s="712"/>
      <c r="H20" s="712"/>
      <c r="I20" s="712"/>
      <c r="J20" s="712"/>
      <c r="K20" s="712"/>
      <c r="L20" s="712"/>
      <c r="M20" s="712"/>
      <c r="N20" s="712"/>
      <c r="O20" s="712"/>
      <c r="P20" s="712"/>
      <c r="Q20" s="712"/>
      <c r="R20" s="712"/>
      <c r="S20" s="712"/>
      <c r="T20" s="712"/>
      <c r="U20" s="712"/>
      <c r="V20" s="712"/>
      <c r="W20" s="712"/>
      <c r="X20" s="712"/>
      <c r="Y20" s="712"/>
      <c r="Z20" s="93" t="str">
        <f t="shared" si="2"/>
        <v>Đúng</v>
      </c>
      <c r="AA20" s="93" t="str">
        <f t="shared" si="3"/>
        <v>Đúng</v>
      </c>
      <c r="AB20" s="93" t="str">
        <f t="shared" si="4"/>
        <v>Đúng</v>
      </c>
    </row>
    <row r="21" spans="1:28" s="5" customFormat="1" ht="15" customHeight="1" x14ac:dyDescent="0.2">
      <c r="A21" s="650"/>
      <c r="B21" s="651" t="s">
        <v>92</v>
      </c>
      <c r="C21" s="719">
        <f t="shared" si="6"/>
        <v>0</v>
      </c>
      <c r="D21" s="720"/>
      <c r="E21" s="720"/>
      <c r="F21" s="720"/>
      <c r="G21" s="720"/>
      <c r="H21" s="720"/>
      <c r="I21" s="720"/>
      <c r="J21" s="720"/>
      <c r="K21" s="720"/>
      <c r="L21" s="720"/>
      <c r="M21" s="720"/>
      <c r="N21" s="720"/>
      <c r="O21" s="720"/>
      <c r="P21" s="720"/>
      <c r="Q21" s="720"/>
      <c r="R21" s="720"/>
      <c r="S21" s="720"/>
      <c r="T21" s="720"/>
      <c r="U21" s="720"/>
      <c r="V21" s="720"/>
      <c r="W21" s="720"/>
      <c r="X21" s="720"/>
      <c r="Y21" s="720"/>
      <c r="Z21" s="93" t="str">
        <f t="shared" si="2"/>
        <v>Đúng</v>
      </c>
      <c r="AA21" s="93" t="str">
        <f t="shared" si="3"/>
        <v>Đúng</v>
      </c>
      <c r="AB21" s="93" t="str">
        <f t="shared" si="4"/>
        <v>Đúng</v>
      </c>
    </row>
    <row r="22" spans="1:28" s="5" customFormat="1" ht="15" customHeight="1" x14ac:dyDescent="0.2">
      <c r="A22" s="654" t="s">
        <v>28</v>
      </c>
      <c r="B22" s="779" t="s">
        <v>29</v>
      </c>
      <c r="C22" s="707">
        <f>SUM(C23:C29)</f>
        <v>0</v>
      </c>
      <c r="D22" s="721">
        <f t="shared" ref="D22:Y22" si="7">SUM(D23:D29)</f>
        <v>0</v>
      </c>
      <c r="E22" s="721">
        <f t="shared" si="7"/>
        <v>0</v>
      </c>
      <c r="F22" s="721">
        <f t="shared" si="7"/>
        <v>0</v>
      </c>
      <c r="G22" s="721">
        <f t="shared" si="7"/>
        <v>0</v>
      </c>
      <c r="H22" s="721">
        <f t="shared" si="7"/>
        <v>0</v>
      </c>
      <c r="I22" s="721">
        <f t="shared" si="7"/>
        <v>0</v>
      </c>
      <c r="J22" s="721">
        <f t="shared" si="7"/>
        <v>0</v>
      </c>
      <c r="K22" s="721">
        <f t="shared" si="7"/>
        <v>0</v>
      </c>
      <c r="L22" s="721">
        <f t="shared" si="7"/>
        <v>0</v>
      </c>
      <c r="M22" s="721">
        <f t="shared" si="7"/>
        <v>0</v>
      </c>
      <c r="N22" s="721">
        <f t="shared" si="7"/>
        <v>0</v>
      </c>
      <c r="O22" s="721">
        <f t="shared" ref="O22" si="8">SUM(O23:O29)</f>
        <v>0</v>
      </c>
      <c r="P22" s="721">
        <f t="shared" si="7"/>
        <v>0</v>
      </c>
      <c r="Q22" s="721">
        <f t="shared" si="7"/>
        <v>0</v>
      </c>
      <c r="R22" s="721">
        <f t="shared" si="7"/>
        <v>0</v>
      </c>
      <c r="S22" s="721">
        <f t="shared" si="7"/>
        <v>0</v>
      </c>
      <c r="T22" s="721">
        <f t="shared" si="7"/>
        <v>0</v>
      </c>
      <c r="U22" s="721">
        <f t="shared" si="7"/>
        <v>0</v>
      </c>
      <c r="V22" s="721">
        <f t="shared" si="7"/>
        <v>0</v>
      </c>
      <c r="W22" s="707">
        <f t="shared" si="7"/>
        <v>0</v>
      </c>
      <c r="X22" s="721">
        <f t="shared" si="7"/>
        <v>0</v>
      </c>
      <c r="Y22" s="721">
        <f t="shared" si="7"/>
        <v>0</v>
      </c>
      <c r="Z22" s="93" t="str">
        <f t="shared" si="2"/>
        <v>Đúng</v>
      </c>
      <c r="AA22" s="93" t="str">
        <f t="shared" si="3"/>
        <v>Đúng</v>
      </c>
      <c r="AB22" s="93" t="str">
        <f t="shared" si="4"/>
        <v>Đúng</v>
      </c>
    </row>
    <row r="23" spans="1:28" s="5" customFormat="1" ht="15" customHeight="1" x14ac:dyDescent="0.2">
      <c r="A23" s="781"/>
      <c r="B23" s="657" t="s">
        <v>30</v>
      </c>
      <c r="C23" s="722">
        <f t="shared" ref="C23:C29" si="9">SUM(D23:M23)</f>
        <v>0</v>
      </c>
      <c r="D23" s="723"/>
      <c r="E23" s="723"/>
      <c r="F23" s="723"/>
      <c r="G23" s="723"/>
      <c r="H23" s="723"/>
      <c r="I23" s="723"/>
      <c r="J23" s="723"/>
      <c r="K23" s="723"/>
      <c r="L23" s="723"/>
      <c r="M23" s="723"/>
      <c r="N23" s="723"/>
      <c r="O23" s="723"/>
      <c r="P23" s="723"/>
      <c r="Q23" s="723"/>
      <c r="R23" s="723"/>
      <c r="S23" s="723"/>
      <c r="T23" s="723"/>
      <c r="U23" s="723"/>
      <c r="V23" s="723"/>
      <c r="W23" s="723"/>
      <c r="X23" s="723"/>
      <c r="Y23" s="723"/>
      <c r="Z23" s="93" t="str">
        <f t="shared" si="2"/>
        <v>Đúng</v>
      </c>
      <c r="AA23" s="93" t="str">
        <f t="shared" si="3"/>
        <v>Đúng</v>
      </c>
      <c r="AB23" s="93" t="str">
        <f t="shared" si="4"/>
        <v>Đúng</v>
      </c>
    </row>
    <row r="24" spans="1:28" s="5" customFormat="1" ht="15" customHeight="1" x14ac:dyDescent="0.2">
      <c r="A24" s="635"/>
      <c r="B24" s="643" t="s">
        <v>79</v>
      </c>
      <c r="C24" s="724">
        <f t="shared" si="9"/>
        <v>0</v>
      </c>
      <c r="D24" s="712"/>
      <c r="E24" s="712"/>
      <c r="F24" s="712"/>
      <c r="G24" s="712"/>
      <c r="H24" s="712"/>
      <c r="I24" s="712"/>
      <c r="J24" s="712"/>
      <c r="K24" s="712"/>
      <c r="L24" s="712"/>
      <c r="M24" s="712"/>
      <c r="N24" s="712"/>
      <c r="O24" s="712"/>
      <c r="P24" s="712"/>
      <c r="Q24" s="712"/>
      <c r="R24" s="712"/>
      <c r="S24" s="712"/>
      <c r="T24" s="712"/>
      <c r="U24" s="712"/>
      <c r="V24" s="712"/>
      <c r="W24" s="712"/>
      <c r="X24" s="712"/>
      <c r="Y24" s="712"/>
      <c r="Z24" s="93" t="str">
        <f t="shared" si="2"/>
        <v>Đúng</v>
      </c>
      <c r="AA24" s="93" t="str">
        <f t="shared" si="3"/>
        <v>Đúng</v>
      </c>
      <c r="AB24" s="93" t="str">
        <f t="shared" si="4"/>
        <v>Đúng</v>
      </c>
    </row>
    <row r="25" spans="1:28" s="5" customFormat="1" ht="15" customHeight="1" x14ac:dyDescent="0.2">
      <c r="A25" s="635"/>
      <c r="B25" s="643" t="s">
        <v>31</v>
      </c>
      <c r="C25" s="724">
        <f t="shared" si="9"/>
        <v>0</v>
      </c>
      <c r="D25" s="712"/>
      <c r="E25" s="712"/>
      <c r="F25" s="712"/>
      <c r="G25" s="712"/>
      <c r="H25" s="712"/>
      <c r="I25" s="712"/>
      <c r="J25" s="712"/>
      <c r="K25" s="712"/>
      <c r="L25" s="712"/>
      <c r="M25" s="712"/>
      <c r="N25" s="712"/>
      <c r="O25" s="712"/>
      <c r="P25" s="712"/>
      <c r="Q25" s="712"/>
      <c r="R25" s="712"/>
      <c r="S25" s="712"/>
      <c r="T25" s="712"/>
      <c r="U25" s="712"/>
      <c r="V25" s="712"/>
      <c r="W25" s="712"/>
      <c r="X25" s="712"/>
      <c r="Y25" s="712"/>
      <c r="Z25" s="93" t="str">
        <f t="shared" si="2"/>
        <v>Đúng</v>
      </c>
      <c r="AA25" s="93" t="str">
        <f t="shared" si="3"/>
        <v>Đúng</v>
      </c>
      <c r="AB25" s="93" t="str">
        <f t="shared" si="4"/>
        <v>Đúng</v>
      </c>
    </row>
    <row r="26" spans="1:28" s="5" customFormat="1" ht="15" customHeight="1" x14ac:dyDescent="0.2">
      <c r="A26" s="635"/>
      <c r="B26" s="643" t="s">
        <v>32</v>
      </c>
      <c r="C26" s="724">
        <f t="shared" si="9"/>
        <v>0</v>
      </c>
      <c r="D26" s="712"/>
      <c r="E26" s="712"/>
      <c r="F26" s="712"/>
      <c r="G26" s="712"/>
      <c r="H26" s="712"/>
      <c r="I26" s="712"/>
      <c r="J26" s="712"/>
      <c r="K26" s="712"/>
      <c r="L26" s="712"/>
      <c r="M26" s="712"/>
      <c r="N26" s="712"/>
      <c r="O26" s="712"/>
      <c r="P26" s="712"/>
      <c r="Q26" s="712"/>
      <c r="R26" s="712"/>
      <c r="S26" s="712"/>
      <c r="T26" s="712"/>
      <c r="U26" s="712"/>
      <c r="V26" s="712"/>
      <c r="W26" s="712"/>
      <c r="X26" s="712"/>
      <c r="Y26" s="712"/>
      <c r="Z26" s="93" t="str">
        <f t="shared" si="2"/>
        <v>Đúng</v>
      </c>
      <c r="AA26" s="93" t="str">
        <f t="shared" si="3"/>
        <v>Đúng</v>
      </c>
      <c r="AB26" s="93" t="str">
        <f t="shared" si="4"/>
        <v>Đúng</v>
      </c>
    </row>
    <row r="27" spans="1:28" s="5" customFormat="1" ht="15" customHeight="1" x14ac:dyDescent="0.2">
      <c r="A27" s="635"/>
      <c r="B27" s="643" t="s">
        <v>352</v>
      </c>
      <c r="C27" s="724">
        <f t="shared" si="9"/>
        <v>0</v>
      </c>
      <c r="D27" s="712"/>
      <c r="E27" s="712"/>
      <c r="F27" s="712"/>
      <c r="G27" s="712"/>
      <c r="H27" s="712"/>
      <c r="I27" s="712"/>
      <c r="J27" s="712"/>
      <c r="K27" s="712"/>
      <c r="L27" s="712"/>
      <c r="M27" s="712"/>
      <c r="N27" s="712"/>
      <c r="O27" s="712"/>
      <c r="P27" s="712"/>
      <c r="Q27" s="712"/>
      <c r="R27" s="712"/>
      <c r="S27" s="712"/>
      <c r="T27" s="712"/>
      <c r="U27" s="712"/>
      <c r="V27" s="712"/>
      <c r="W27" s="712"/>
      <c r="X27" s="712"/>
      <c r="Y27" s="712"/>
      <c r="Z27" s="93" t="str">
        <f t="shared" si="2"/>
        <v>Đúng</v>
      </c>
      <c r="AA27" s="93" t="str">
        <f t="shared" si="3"/>
        <v>Đúng</v>
      </c>
      <c r="AB27" s="93" t="str">
        <f t="shared" si="4"/>
        <v>Đúng</v>
      </c>
    </row>
    <row r="28" spans="1:28" s="5" customFormat="1" ht="15" customHeight="1" x14ac:dyDescent="0.2">
      <c r="A28" s="635"/>
      <c r="B28" s="643" t="s">
        <v>33</v>
      </c>
      <c r="C28" s="724">
        <f t="shared" si="9"/>
        <v>0</v>
      </c>
      <c r="D28" s="712"/>
      <c r="E28" s="712"/>
      <c r="F28" s="712"/>
      <c r="G28" s="712"/>
      <c r="H28" s="712"/>
      <c r="I28" s="712"/>
      <c r="J28" s="712"/>
      <c r="K28" s="712"/>
      <c r="L28" s="712"/>
      <c r="M28" s="712"/>
      <c r="N28" s="712"/>
      <c r="O28" s="712"/>
      <c r="P28" s="712"/>
      <c r="Q28" s="712"/>
      <c r="R28" s="712"/>
      <c r="S28" s="712"/>
      <c r="T28" s="712"/>
      <c r="U28" s="712"/>
      <c r="V28" s="712"/>
      <c r="W28" s="712"/>
      <c r="X28" s="712"/>
      <c r="Y28" s="712"/>
      <c r="Z28" s="93" t="str">
        <f t="shared" si="2"/>
        <v>Đúng</v>
      </c>
      <c r="AA28" s="93" t="str">
        <f t="shared" si="3"/>
        <v>Đúng</v>
      </c>
      <c r="AB28" s="93" t="str">
        <f t="shared" si="4"/>
        <v>Đúng</v>
      </c>
    </row>
    <row r="29" spans="1:28" s="5" customFormat="1" ht="15" customHeight="1" x14ac:dyDescent="0.2">
      <c r="A29" s="650"/>
      <c r="B29" s="638" t="s">
        <v>34</v>
      </c>
      <c r="C29" s="725">
        <f t="shared" si="9"/>
        <v>0</v>
      </c>
      <c r="D29" s="716"/>
      <c r="E29" s="716"/>
      <c r="F29" s="716"/>
      <c r="G29" s="716"/>
      <c r="H29" s="716"/>
      <c r="I29" s="716"/>
      <c r="J29" s="716"/>
      <c r="K29" s="716"/>
      <c r="L29" s="716"/>
      <c r="M29" s="716"/>
      <c r="N29" s="716"/>
      <c r="O29" s="716"/>
      <c r="P29" s="716"/>
      <c r="Q29" s="716"/>
      <c r="R29" s="716"/>
      <c r="S29" s="716"/>
      <c r="T29" s="716"/>
      <c r="U29" s="716"/>
      <c r="V29" s="716"/>
      <c r="W29" s="716"/>
      <c r="X29" s="716"/>
      <c r="Y29" s="716"/>
      <c r="Z29" s="93" t="str">
        <f t="shared" si="2"/>
        <v>Đúng</v>
      </c>
      <c r="AA29" s="93" t="str">
        <f t="shared" si="3"/>
        <v>Đúng</v>
      </c>
      <c r="AB29" s="93" t="str">
        <f t="shared" si="4"/>
        <v>Đúng</v>
      </c>
    </row>
    <row r="30" spans="1:28" s="5" customFormat="1" ht="15" customHeight="1" x14ac:dyDescent="0.2">
      <c r="A30" s="529" t="s">
        <v>35</v>
      </c>
      <c r="B30" s="782" t="s">
        <v>52</v>
      </c>
      <c r="C30" s="707">
        <f>SUM(C31:C32)</f>
        <v>0</v>
      </c>
      <c r="D30" s="707">
        <f t="shared" ref="D30:H30" si="10">SUM(D31:D32)</f>
        <v>0</v>
      </c>
      <c r="E30" s="707">
        <f t="shared" si="10"/>
        <v>0</v>
      </c>
      <c r="F30" s="707">
        <f t="shared" si="10"/>
        <v>0</v>
      </c>
      <c r="G30" s="707">
        <f t="shared" si="10"/>
        <v>0</v>
      </c>
      <c r="H30" s="707">
        <f t="shared" si="10"/>
        <v>0</v>
      </c>
      <c r="I30" s="707">
        <f>SUM(I31:I32)</f>
        <v>0</v>
      </c>
      <c r="J30" s="707">
        <f t="shared" ref="J30" si="11">SUM(J31:J32)</f>
        <v>0</v>
      </c>
      <c r="K30" s="707">
        <f t="shared" ref="K30:L30" si="12">SUM(K31:K32)</f>
        <v>0</v>
      </c>
      <c r="L30" s="707">
        <f t="shared" si="12"/>
        <v>0</v>
      </c>
      <c r="M30" s="707">
        <f t="shared" ref="M30" si="13">SUM(M31:M32)</f>
        <v>0</v>
      </c>
      <c r="N30" s="727"/>
      <c r="O30" s="727"/>
      <c r="P30" s="727"/>
      <c r="Q30" s="727"/>
      <c r="R30" s="727"/>
      <c r="S30" s="727"/>
      <c r="T30" s="727"/>
      <c r="U30" s="727"/>
      <c r="V30" s="727"/>
      <c r="W30" s="727"/>
      <c r="X30" s="727"/>
      <c r="Y30" s="727"/>
      <c r="Z30" s="93"/>
      <c r="AA30" s="93"/>
      <c r="AB30" s="93"/>
    </row>
    <row r="31" spans="1:28" s="5" customFormat="1" ht="15" customHeight="1" x14ac:dyDescent="0.2">
      <c r="A31" s="676"/>
      <c r="B31" s="677" t="s">
        <v>97</v>
      </c>
      <c r="C31" s="726">
        <f>SUM(D31:M31)</f>
        <v>0</v>
      </c>
      <c r="D31" s="709"/>
      <c r="E31" s="709"/>
      <c r="F31" s="709"/>
      <c r="G31" s="709"/>
      <c r="H31" s="709"/>
      <c r="I31" s="709"/>
      <c r="J31" s="709"/>
      <c r="K31" s="709"/>
      <c r="L31" s="709"/>
      <c r="M31" s="709"/>
      <c r="N31" s="728"/>
      <c r="O31" s="728"/>
      <c r="P31" s="728"/>
      <c r="Q31" s="728"/>
      <c r="R31" s="728"/>
      <c r="S31" s="728"/>
      <c r="T31" s="728"/>
      <c r="U31" s="728"/>
      <c r="V31" s="728"/>
      <c r="W31" s="728"/>
      <c r="X31" s="728"/>
      <c r="Y31" s="728"/>
      <c r="Z31" s="93"/>
      <c r="AA31" s="93"/>
      <c r="AB31" s="93"/>
    </row>
    <row r="32" spans="1:28" s="5" customFormat="1" ht="12" x14ac:dyDescent="0.2">
      <c r="A32" s="635"/>
      <c r="B32" s="643" t="s">
        <v>957</v>
      </c>
      <c r="C32" s="724">
        <f>SUM(D32:M32)</f>
        <v>0</v>
      </c>
      <c r="D32" s="712"/>
      <c r="E32" s="712"/>
      <c r="F32" s="712"/>
      <c r="G32" s="712"/>
      <c r="H32" s="712"/>
      <c r="I32" s="712"/>
      <c r="J32" s="712"/>
      <c r="K32" s="712"/>
      <c r="L32" s="712"/>
      <c r="M32" s="712"/>
      <c r="N32" s="729"/>
      <c r="O32" s="729"/>
      <c r="P32" s="729"/>
      <c r="Q32" s="729"/>
      <c r="R32" s="729"/>
      <c r="S32" s="729"/>
      <c r="T32" s="729"/>
      <c r="U32" s="729"/>
      <c r="V32" s="729"/>
      <c r="W32" s="729"/>
      <c r="X32" s="729"/>
      <c r="Y32" s="729"/>
      <c r="Z32" s="93"/>
      <c r="AA32" s="93"/>
      <c r="AB32" s="93"/>
    </row>
    <row r="33" spans="1:28" s="5" customFormat="1" ht="12" x14ac:dyDescent="0.2">
      <c r="A33" s="650"/>
      <c r="B33" s="651" t="s">
        <v>812</v>
      </c>
      <c r="C33" s="725">
        <f>SUM(D33:M33)</f>
        <v>0</v>
      </c>
      <c r="D33" s="720"/>
      <c r="E33" s="720"/>
      <c r="F33" s="720"/>
      <c r="G33" s="720"/>
      <c r="H33" s="720"/>
      <c r="I33" s="720"/>
      <c r="J33" s="720"/>
      <c r="K33" s="720"/>
      <c r="L33" s="720"/>
      <c r="M33" s="720"/>
      <c r="N33" s="730"/>
      <c r="O33" s="730"/>
      <c r="P33" s="730"/>
      <c r="Q33" s="730"/>
      <c r="R33" s="730"/>
      <c r="S33" s="730"/>
      <c r="T33" s="730"/>
      <c r="U33" s="730"/>
      <c r="V33" s="730"/>
      <c r="W33" s="730"/>
      <c r="X33" s="730"/>
      <c r="Y33" s="730"/>
      <c r="Z33" s="93"/>
      <c r="AA33" s="93"/>
      <c r="AB33" s="93"/>
    </row>
    <row r="34" spans="1:28" ht="15" x14ac:dyDescent="0.2">
      <c r="C34" s="9"/>
      <c r="D34" s="8"/>
      <c r="E34" s="8"/>
      <c r="F34" s="8"/>
      <c r="G34" s="8"/>
      <c r="H34" s="8"/>
      <c r="I34" s="8"/>
      <c r="J34" s="8"/>
      <c r="K34" s="8"/>
      <c r="L34" s="8"/>
      <c r="M34" s="8"/>
      <c r="N34" s="8"/>
      <c r="O34" s="8"/>
      <c r="P34" s="8"/>
      <c r="Q34" s="8"/>
      <c r="R34" s="8"/>
      <c r="S34" s="8"/>
      <c r="T34" s="8"/>
      <c r="U34" s="8"/>
      <c r="V34" s="8"/>
      <c r="W34" s="8"/>
      <c r="X34" s="8"/>
      <c r="Y34" s="8"/>
      <c r="Z34" s="61"/>
      <c r="AB34" s="61"/>
    </row>
    <row r="35" spans="1:28" ht="14.25" customHeight="1" x14ac:dyDescent="0.2">
      <c r="B35" s="84"/>
      <c r="C35" s="93" t="str">
        <f>IF(AND(C6=C22,C22=C30), "Đúng", "Sai")</f>
        <v>Đúng</v>
      </c>
      <c r="D35" s="93" t="str">
        <f t="shared" ref="D35:M35" si="14">IF(AND(D6=D22,D22=D30), "Đúng", "Sai")</f>
        <v>Đúng</v>
      </c>
      <c r="E35" s="93" t="str">
        <f t="shared" si="14"/>
        <v>Đúng</v>
      </c>
      <c r="F35" s="93" t="str">
        <f t="shared" si="14"/>
        <v>Đúng</v>
      </c>
      <c r="G35" s="93" t="str">
        <f t="shared" si="14"/>
        <v>Đúng</v>
      </c>
      <c r="H35" s="93" t="str">
        <f t="shared" si="14"/>
        <v>Đúng</v>
      </c>
      <c r="I35" s="93" t="str">
        <f t="shared" si="14"/>
        <v>Đúng</v>
      </c>
      <c r="J35" s="93" t="str">
        <f t="shared" si="14"/>
        <v>Đúng</v>
      </c>
      <c r="K35" s="93" t="str">
        <f t="shared" si="14"/>
        <v>Đúng</v>
      </c>
      <c r="L35" s="93" t="str">
        <f t="shared" si="14"/>
        <v>Đúng</v>
      </c>
      <c r="M35" s="93" t="str">
        <f t="shared" si="14"/>
        <v>Đúng</v>
      </c>
      <c r="N35" s="93" t="str">
        <f t="shared" ref="N35:Y35" si="15">IF(N6=N22, "Đúng", "Sai")</f>
        <v>Đúng</v>
      </c>
      <c r="O35" s="93" t="str">
        <f t="shared" si="15"/>
        <v>Đúng</v>
      </c>
      <c r="P35" s="93" t="str">
        <f t="shared" si="15"/>
        <v>Đúng</v>
      </c>
      <c r="Q35" s="93" t="str">
        <f t="shared" si="15"/>
        <v>Đúng</v>
      </c>
      <c r="R35" s="93" t="str">
        <f t="shared" si="15"/>
        <v>Đúng</v>
      </c>
      <c r="S35" s="93" t="str">
        <f t="shared" si="15"/>
        <v>Đúng</v>
      </c>
      <c r="T35" s="93" t="str">
        <f t="shared" si="15"/>
        <v>Đúng</v>
      </c>
      <c r="U35" s="93" t="str">
        <f t="shared" si="15"/>
        <v>Đúng</v>
      </c>
      <c r="V35" s="93" t="str">
        <f t="shared" si="15"/>
        <v>Đúng</v>
      </c>
      <c r="W35" s="93" t="str">
        <f t="shared" si="15"/>
        <v>Đúng</v>
      </c>
      <c r="X35" s="93" t="str">
        <f t="shared" si="15"/>
        <v>Đúng</v>
      </c>
      <c r="Y35" s="93" t="str">
        <f t="shared" si="15"/>
        <v>Đúng</v>
      </c>
      <c r="Z35" s="61"/>
      <c r="AB35" s="61"/>
    </row>
    <row r="36" spans="1:28" ht="15" x14ac:dyDescent="0.2">
      <c r="B36" s="84"/>
      <c r="C36" s="83"/>
      <c r="D36" s="80"/>
      <c r="E36" s="80"/>
      <c r="F36" s="80"/>
      <c r="G36" s="80"/>
      <c r="H36" s="80"/>
      <c r="I36" s="80"/>
      <c r="J36" s="80"/>
      <c r="K36" s="80"/>
      <c r="L36" s="80"/>
      <c r="M36" s="80"/>
      <c r="N36" s="80"/>
      <c r="O36" s="80"/>
      <c r="P36" s="80"/>
      <c r="Q36" s="80"/>
      <c r="R36" s="80"/>
      <c r="S36" s="80"/>
      <c r="T36" s="80"/>
      <c r="U36" s="80"/>
      <c r="V36" s="80"/>
      <c r="W36" s="80"/>
      <c r="X36" s="80"/>
      <c r="Y36" s="80"/>
    </row>
    <row r="37" spans="1:28" ht="15" x14ac:dyDescent="0.2">
      <c r="B37" s="84"/>
      <c r="C37" s="83"/>
      <c r="D37" s="80"/>
      <c r="E37" s="80"/>
      <c r="F37" s="80"/>
      <c r="G37" s="80"/>
      <c r="H37" s="80"/>
      <c r="I37" s="80"/>
      <c r="J37" s="80"/>
      <c r="K37" s="80"/>
      <c r="L37" s="80"/>
      <c r="M37" s="80"/>
      <c r="N37" s="80"/>
      <c r="O37" s="80"/>
      <c r="P37" s="80"/>
      <c r="Q37" s="80"/>
      <c r="R37" s="80"/>
      <c r="S37" s="80"/>
      <c r="T37" s="80"/>
      <c r="U37" s="80"/>
      <c r="V37" s="80"/>
      <c r="W37" s="80"/>
      <c r="X37" s="80"/>
      <c r="Y37" s="80"/>
    </row>
    <row r="38" spans="1:28" ht="15" x14ac:dyDescent="0.2">
      <c r="C38" s="9"/>
      <c r="D38" s="8"/>
      <c r="E38" s="8"/>
      <c r="F38" s="8"/>
      <c r="G38" s="8"/>
      <c r="H38" s="8"/>
      <c r="I38" s="8"/>
      <c r="J38" s="8"/>
      <c r="K38" s="8"/>
      <c r="L38" s="8"/>
      <c r="M38" s="8"/>
      <c r="N38" s="8"/>
      <c r="O38" s="8"/>
      <c r="P38" s="8"/>
      <c r="Q38" s="8"/>
      <c r="R38" s="8"/>
      <c r="S38" s="8"/>
      <c r="T38" s="8"/>
      <c r="U38" s="8"/>
      <c r="V38" s="8"/>
      <c r="W38" s="8"/>
      <c r="X38" s="8"/>
      <c r="Y38" s="8"/>
    </row>
  </sheetData>
  <sheetProtection formatCells="0" formatColumns="0" formatRows="0"/>
  <mergeCells count="10">
    <mergeCell ref="A1:W1"/>
    <mergeCell ref="A2:W2"/>
    <mergeCell ref="W3:Y3"/>
    <mergeCell ref="N3:V3"/>
    <mergeCell ref="A3:A4"/>
    <mergeCell ref="B3:B4"/>
    <mergeCell ref="C3:C4"/>
    <mergeCell ref="D3:M3"/>
    <mergeCell ref="X1:Y1"/>
    <mergeCell ref="X2:Y2"/>
  </mergeCells>
  <conditionalFormatting sqref="Z1:Z1048576">
    <cfRule type="cellIs" dxfId="50" priority="3" operator="equal">
      <formula>"Đúng"</formula>
    </cfRule>
  </conditionalFormatting>
  <conditionalFormatting sqref="AB1:AB1048576 AA6:AA33 A35:Y35 AA35:XFD35">
    <cfRule type="cellIs" dxfId="49" priority="6" operator="equal">
      <formula>"Đúng"</formula>
    </cfRule>
  </conditionalFormatting>
  <pageMargins left="0.17" right="0.19685039370078741" top="0.23622047244094491" bottom="0.23622047244094491"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35</vt:i4>
      </vt:variant>
    </vt:vector>
  </HeadingPairs>
  <TitlesOfParts>
    <vt:vector size="68" baseType="lpstr">
      <vt:lpstr>PTDL</vt:lpstr>
      <vt:lpstr>DOCT</vt:lpstr>
      <vt:lpstr>Danh sach</vt:lpstr>
      <vt:lpstr>B01</vt:lpstr>
      <vt:lpstr>B02</vt:lpstr>
      <vt:lpstr>B03</vt:lpstr>
      <vt:lpstr>B04</vt:lpstr>
      <vt:lpstr>B05</vt:lpstr>
      <vt:lpstr>B06</vt:lpstr>
      <vt:lpstr>B07</vt:lpstr>
      <vt:lpstr>B08</vt:lpstr>
      <vt:lpstr>B09</vt:lpstr>
      <vt:lpstr>B10</vt:lpstr>
      <vt:lpstr>B11</vt:lpstr>
      <vt:lpstr>B12</vt:lpstr>
      <vt:lpstr>B13</vt:lpstr>
      <vt:lpstr>B14</vt:lpstr>
      <vt:lpstr>B15</vt:lpstr>
      <vt:lpstr>B16</vt:lpstr>
      <vt:lpstr>B17</vt:lpstr>
      <vt:lpstr>B18</vt:lpstr>
      <vt:lpstr>B19</vt:lpstr>
      <vt:lpstr>B20</vt:lpstr>
      <vt:lpstr>B21</vt:lpstr>
      <vt:lpstr>B22</vt:lpstr>
      <vt:lpstr>B23</vt:lpstr>
      <vt:lpstr>B24</vt:lpstr>
      <vt:lpstr>B25</vt:lpstr>
      <vt:lpstr>B26</vt:lpstr>
      <vt:lpstr>B27</vt:lpstr>
      <vt:lpstr>B28</vt:lpstr>
      <vt:lpstr>B29</vt:lpstr>
      <vt:lpstr>B30</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'B14'!Print_Area</vt:lpstr>
      <vt:lpstr>'B15'!Print_Area</vt:lpstr>
      <vt:lpstr>'B16'!Print_Area</vt:lpstr>
      <vt:lpstr>'B17'!Print_Area</vt:lpstr>
      <vt:lpstr>'B18'!Print_Area</vt:lpstr>
      <vt:lpstr>'B19'!Print_Area</vt:lpstr>
      <vt:lpstr>'B20'!Print_Area</vt:lpstr>
      <vt:lpstr>'B21'!Print_Area</vt:lpstr>
      <vt:lpstr>'B22'!Print_Area</vt:lpstr>
      <vt:lpstr>'B23'!Print_Area</vt:lpstr>
      <vt:lpstr>'B24'!Print_Area</vt:lpstr>
      <vt:lpstr>'B25'!Print_Area</vt:lpstr>
      <vt:lpstr>'B26'!Print_Area</vt:lpstr>
      <vt:lpstr>'B27'!Print_Area</vt:lpstr>
      <vt:lpstr>'B28'!Print_Area</vt:lpstr>
      <vt:lpstr>'B29'!Print_Area</vt:lpstr>
      <vt:lpstr>'B30'!Print_Area</vt:lpstr>
      <vt:lpstr>'Danh sach'!Print_Area</vt:lpstr>
      <vt:lpstr>DOCT!Print_Area</vt:lpstr>
      <vt:lpstr>'Danh sach'!Print_Titles</vt:lpstr>
      <vt:lpstr>DOCT!Print_Titles</vt:lpstr>
      <vt:lpstr>PTDL!Print_Titles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THUONG</cp:lastModifiedBy>
  <cp:lastPrinted>2025-08-08T03:53:51Z</cp:lastPrinted>
  <dcterms:created xsi:type="dcterms:W3CDTF">2022-09-05T06:48:25Z</dcterms:created>
  <dcterms:modified xsi:type="dcterms:W3CDTF">2025-08-20T03:46:30Z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UBKT-VTCCB-HIEN\UBKTTW</vt:lpwstr>
  </property>
  <property fmtid="{D5CDD505-2E9C-101B-9397-08002B2CF9AE}" pid="4" name="DLPManualFileClassificationLastModificationDate">
    <vt:lpwstr>1751442258</vt:lpwstr>
  </property>
  <property fmtid="{D5CDD505-2E9C-101B-9397-08002B2CF9AE}" pid="5" name="DLPManualFileClassificationVersion">
    <vt:lpwstr>11.10.100.17</vt:lpwstr>
  </property>
</Properties>
</file>